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r.oidermaa\Desktop\"/>
    </mc:Choice>
  </mc:AlternateContent>
  <bookViews>
    <workbookView xWindow="240" yWindow="15" windowWidth="16095" windowHeight="9660" tabRatio="652"/>
  </bookViews>
  <sheets>
    <sheet name="Lisa 1. Konto koond (23+22jääk)" sheetId="2" r:id="rId1"/>
    <sheet name="Lisa 2. Teenuste eelarve 2023" sheetId="6" r:id="rId2"/>
    <sheet name="Lisa 3. Regionaalsed inv" sheetId="3" r:id="rId3"/>
    <sheet name="Lisa 4. 2024 ülekantavad" sheetId="7" r:id="rId4"/>
  </sheets>
  <definedNames>
    <definedName name="_xlnm._FilterDatabase" localSheetId="0" hidden="1">'Lisa 1. Konto koond (23+22jääk)'!$A$5:$W$5</definedName>
    <definedName name="_xlnm._FilterDatabase" localSheetId="1" hidden="1">'Lisa 2. Teenuste eelarve 2023'!$A$5:$W$212</definedName>
  </definedNames>
  <calcPr calcId="162913"/>
</workbook>
</file>

<file path=xl/calcChain.xml><?xml version="1.0" encoding="utf-8"?>
<calcChain xmlns="http://schemas.openxmlformats.org/spreadsheetml/2006/main">
  <c r="E7" i="7" l="1"/>
  <c r="F7" i="7"/>
  <c r="G7" i="7"/>
  <c r="H7" i="7"/>
  <c r="I7" i="7"/>
  <c r="J7" i="7"/>
  <c r="K7" i="7"/>
  <c r="D7" i="7"/>
  <c r="E186" i="6" l="1"/>
  <c r="E158" i="6"/>
  <c r="E131" i="6"/>
  <c r="E104" i="6"/>
  <c r="E77" i="6"/>
  <c r="E50" i="6"/>
  <c r="E34" i="6"/>
  <c r="E7" i="6"/>
  <c r="E6" i="6"/>
  <c r="F6" i="6"/>
  <c r="G186" i="6"/>
  <c r="H186" i="6"/>
  <c r="I186" i="6"/>
  <c r="J186" i="6"/>
  <c r="K186" i="6"/>
  <c r="L186" i="6"/>
  <c r="M186" i="6"/>
  <c r="N186" i="6"/>
  <c r="O186" i="6"/>
  <c r="P186" i="6"/>
  <c r="Q186" i="6"/>
  <c r="F186" i="6"/>
  <c r="G158" i="6"/>
  <c r="H158" i="6"/>
  <c r="I158" i="6"/>
  <c r="J158" i="6"/>
  <c r="K158" i="6"/>
  <c r="L158" i="6"/>
  <c r="M158" i="6"/>
  <c r="N158" i="6"/>
  <c r="O158" i="6"/>
  <c r="P158" i="6"/>
  <c r="Q158" i="6"/>
  <c r="F158" i="6"/>
  <c r="G131" i="6"/>
  <c r="H131" i="6"/>
  <c r="I131" i="6"/>
  <c r="J131" i="6"/>
  <c r="K131" i="6"/>
  <c r="L131" i="6"/>
  <c r="M131" i="6"/>
  <c r="N131" i="6"/>
  <c r="O131" i="6"/>
  <c r="P131" i="6"/>
  <c r="Q131" i="6"/>
  <c r="F131" i="6"/>
  <c r="G104" i="6"/>
  <c r="H104" i="6"/>
  <c r="I104" i="6"/>
  <c r="J104" i="6"/>
  <c r="K104" i="6"/>
  <c r="L104" i="6"/>
  <c r="M104" i="6"/>
  <c r="N104" i="6"/>
  <c r="O104" i="6"/>
  <c r="P104" i="6"/>
  <c r="Q104" i="6"/>
  <c r="F104" i="6"/>
  <c r="G77" i="6"/>
  <c r="H77" i="6"/>
  <c r="I77" i="6"/>
  <c r="J77" i="6"/>
  <c r="K77" i="6"/>
  <c r="L77" i="6"/>
  <c r="M77" i="6"/>
  <c r="N77" i="6"/>
  <c r="O77" i="6"/>
  <c r="P77" i="6"/>
  <c r="Q77" i="6"/>
  <c r="F77" i="6"/>
  <c r="G50" i="6"/>
  <c r="H50" i="6"/>
  <c r="I50" i="6"/>
  <c r="J50" i="6"/>
  <c r="K50" i="6"/>
  <c r="L50" i="6"/>
  <c r="M50" i="6"/>
  <c r="N50" i="6"/>
  <c r="O50" i="6"/>
  <c r="P50" i="6"/>
  <c r="Q50" i="6"/>
  <c r="F50" i="6"/>
  <c r="G34" i="6"/>
  <c r="H34" i="6"/>
  <c r="I34" i="6"/>
  <c r="J34" i="6"/>
  <c r="K34" i="6"/>
  <c r="L34" i="6"/>
  <c r="M34" i="6"/>
  <c r="N34" i="6"/>
  <c r="O34" i="6"/>
  <c r="P34" i="6"/>
  <c r="F34" i="6"/>
  <c r="F7" i="6"/>
  <c r="R8" i="6"/>
  <c r="Q35" i="6"/>
  <c r="Q34" i="6" s="1"/>
  <c r="N37" i="2" l="1"/>
  <c r="O7" i="6"/>
  <c r="O6" i="6" s="1"/>
  <c r="E37" i="2" l="1"/>
  <c r="F37" i="2"/>
  <c r="G37" i="2"/>
  <c r="H37" i="2"/>
  <c r="I37" i="2"/>
  <c r="J37" i="2"/>
  <c r="K37" i="2"/>
  <c r="L37" i="2"/>
  <c r="M37" i="2"/>
  <c r="O37" i="2"/>
  <c r="P37" i="2"/>
  <c r="D37" i="2"/>
  <c r="Q8" i="3" l="1"/>
  <c r="N6" i="2"/>
  <c r="R212" i="6" l="1"/>
  <c r="T212" i="6" s="1"/>
  <c r="R211" i="6"/>
  <c r="T211" i="6" s="1"/>
  <c r="R210" i="6"/>
  <c r="R209" i="6"/>
  <c r="S209" i="6" s="1"/>
  <c r="R208" i="6"/>
  <c r="T208" i="6" s="1"/>
  <c r="R207" i="6"/>
  <c r="T207" i="6" s="1"/>
  <c r="R206" i="6"/>
  <c r="T206" i="6" s="1"/>
  <c r="R205" i="6"/>
  <c r="R204" i="6"/>
  <c r="T204" i="6" s="1"/>
  <c r="R203" i="6"/>
  <c r="T203" i="6" s="1"/>
  <c r="R202" i="6"/>
  <c r="R201" i="6"/>
  <c r="S201" i="6" s="1"/>
  <c r="R200" i="6"/>
  <c r="T200" i="6" s="1"/>
  <c r="R199" i="6"/>
  <c r="T199" i="6" s="1"/>
  <c r="R198" i="6"/>
  <c r="T198" i="6" s="1"/>
  <c r="R197" i="6"/>
  <c r="R196" i="6"/>
  <c r="T196" i="6" s="1"/>
  <c r="R195" i="6"/>
  <c r="T195" i="6" s="1"/>
  <c r="R194" i="6"/>
  <c r="T194" i="6" s="1"/>
  <c r="R193" i="6"/>
  <c r="S193" i="6" s="1"/>
  <c r="R192" i="6"/>
  <c r="T192" i="6" s="1"/>
  <c r="R191" i="6"/>
  <c r="T191" i="6" s="1"/>
  <c r="R190" i="6"/>
  <c r="R189" i="6"/>
  <c r="T189" i="6" s="1"/>
  <c r="R188" i="6"/>
  <c r="T188" i="6" s="1"/>
  <c r="R187" i="6"/>
  <c r="T187" i="6" s="1"/>
  <c r="R185" i="6"/>
  <c r="S185" i="6" s="1"/>
  <c r="R184" i="6"/>
  <c r="T184" i="6" s="1"/>
  <c r="R183" i="6"/>
  <c r="T183" i="6" s="1"/>
  <c r="R182" i="6"/>
  <c r="T182" i="6" s="1"/>
  <c r="R181" i="6"/>
  <c r="R180" i="6"/>
  <c r="T180" i="6" s="1"/>
  <c r="R179" i="6"/>
  <c r="S179" i="6" s="1"/>
  <c r="R178" i="6"/>
  <c r="T178" i="6" s="1"/>
  <c r="R177" i="6"/>
  <c r="S177" i="6" s="1"/>
  <c r="R176" i="6"/>
  <c r="T176" i="6" s="1"/>
  <c r="R175" i="6"/>
  <c r="T175" i="6" s="1"/>
  <c r="R174" i="6"/>
  <c r="T174" i="6" s="1"/>
  <c r="R173" i="6"/>
  <c r="R172" i="6"/>
  <c r="T172" i="6" s="1"/>
  <c r="R171" i="6"/>
  <c r="S171" i="6" s="1"/>
  <c r="R170" i="6"/>
  <c r="T170" i="6" s="1"/>
  <c r="R169" i="6"/>
  <c r="S169" i="6" s="1"/>
  <c r="R168" i="6"/>
  <c r="T168" i="6" s="1"/>
  <c r="R167" i="6"/>
  <c r="S167" i="6" s="1"/>
  <c r="R166" i="6"/>
  <c r="T166" i="6" s="1"/>
  <c r="R165" i="6"/>
  <c r="R164" i="6"/>
  <c r="T164" i="6" s="1"/>
  <c r="R163" i="6"/>
  <c r="T163" i="6" s="1"/>
  <c r="R162" i="6"/>
  <c r="S162" i="6" s="1"/>
  <c r="R161" i="6"/>
  <c r="R160" i="6"/>
  <c r="T160" i="6" s="1"/>
  <c r="R159" i="6"/>
  <c r="S159" i="6" s="1"/>
  <c r="R157" i="6"/>
  <c r="T157" i="6" s="1"/>
  <c r="R156" i="6"/>
  <c r="S156" i="6" s="1"/>
  <c r="R155" i="6"/>
  <c r="T155" i="6" s="1"/>
  <c r="R154" i="6"/>
  <c r="R153" i="6"/>
  <c r="S153" i="6" s="1"/>
  <c r="R152" i="6"/>
  <c r="T152" i="6" s="1"/>
  <c r="R151" i="6"/>
  <c r="T151" i="6" s="1"/>
  <c r="R150" i="6"/>
  <c r="S150" i="6" s="1"/>
  <c r="R149" i="6"/>
  <c r="T149" i="6" s="1"/>
  <c r="R148" i="6"/>
  <c r="T148" i="6" s="1"/>
  <c r="R147" i="6"/>
  <c r="T147" i="6" s="1"/>
  <c r="R146" i="6"/>
  <c r="R145" i="6"/>
  <c r="S145" i="6" s="1"/>
  <c r="R144" i="6"/>
  <c r="T144" i="6" s="1"/>
  <c r="R143" i="6"/>
  <c r="T143" i="6" s="1"/>
  <c r="R142" i="6"/>
  <c r="S142" i="6" s="1"/>
  <c r="R141" i="6"/>
  <c r="T141" i="6" s="1"/>
  <c r="R140" i="6"/>
  <c r="T140" i="6" s="1"/>
  <c r="R139" i="6"/>
  <c r="T139" i="6" s="1"/>
  <c r="R138" i="6"/>
  <c r="R137" i="6"/>
  <c r="S137" i="6" s="1"/>
  <c r="R136" i="6"/>
  <c r="S136" i="6" s="1"/>
  <c r="R135" i="6"/>
  <c r="S135" i="6" s="1"/>
  <c r="R134" i="6"/>
  <c r="T134" i="6" s="1"/>
  <c r="R133" i="6"/>
  <c r="T133" i="6" s="1"/>
  <c r="R132" i="6"/>
  <c r="T132" i="6" s="1"/>
  <c r="R130" i="6"/>
  <c r="R129" i="6"/>
  <c r="T129" i="6" s="1"/>
  <c r="R128" i="6"/>
  <c r="T128" i="6" s="1"/>
  <c r="R127" i="6"/>
  <c r="T127" i="6" s="1"/>
  <c r="R126" i="6"/>
  <c r="S126" i="6" s="1"/>
  <c r="R125" i="6"/>
  <c r="T125" i="6" s="1"/>
  <c r="R124" i="6"/>
  <c r="T124" i="6" s="1"/>
  <c r="R123" i="6"/>
  <c r="T123" i="6" s="1"/>
  <c r="R122" i="6"/>
  <c r="R121" i="6"/>
  <c r="T121" i="6" s="1"/>
  <c r="R120" i="6"/>
  <c r="T120" i="6" s="1"/>
  <c r="R119" i="6"/>
  <c r="T119" i="6" s="1"/>
  <c r="R118" i="6"/>
  <c r="S118" i="6" s="1"/>
  <c r="R117" i="6"/>
  <c r="T117" i="6" s="1"/>
  <c r="R116" i="6"/>
  <c r="T116" i="6" s="1"/>
  <c r="R115" i="6"/>
  <c r="T115" i="6" s="1"/>
  <c r="R114" i="6"/>
  <c r="R113" i="6"/>
  <c r="S113" i="6" s="1"/>
  <c r="R112" i="6"/>
  <c r="T112" i="6" s="1"/>
  <c r="R111" i="6"/>
  <c r="T111" i="6" s="1"/>
  <c r="R110" i="6"/>
  <c r="S110" i="6" s="1"/>
  <c r="R109" i="6"/>
  <c r="T109" i="6" s="1"/>
  <c r="R108" i="6"/>
  <c r="T108" i="6" s="1"/>
  <c r="R107" i="6"/>
  <c r="R106" i="6"/>
  <c r="S106" i="6" s="1"/>
  <c r="R105" i="6"/>
  <c r="S105" i="6" s="1"/>
  <c r="R103" i="6"/>
  <c r="T103" i="6" s="1"/>
  <c r="R102" i="6"/>
  <c r="S102" i="6" s="1"/>
  <c r="R101" i="6"/>
  <c r="T101" i="6" s="1"/>
  <c r="R100" i="6"/>
  <c r="T100" i="6" s="1"/>
  <c r="R99" i="6"/>
  <c r="T99" i="6" s="1"/>
  <c r="R98" i="6"/>
  <c r="R97" i="6"/>
  <c r="T97" i="6" s="1"/>
  <c r="R96" i="6"/>
  <c r="S96" i="6" s="1"/>
  <c r="R95" i="6"/>
  <c r="T95" i="6" s="1"/>
  <c r="R94" i="6"/>
  <c r="S94" i="6" s="1"/>
  <c r="R93" i="6"/>
  <c r="T93" i="6" s="1"/>
  <c r="R92" i="6"/>
  <c r="T92" i="6" s="1"/>
  <c r="R91" i="6"/>
  <c r="T91" i="6" s="1"/>
  <c r="R90" i="6"/>
  <c r="R89" i="6"/>
  <c r="S89" i="6" s="1"/>
  <c r="R88" i="6"/>
  <c r="S88" i="6" s="1"/>
  <c r="R87" i="6"/>
  <c r="T87" i="6" s="1"/>
  <c r="R86" i="6"/>
  <c r="S86" i="6" s="1"/>
  <c r="R85" i="6"/>
  <c r="T85" i="6" s="1"/>
  <c r="R84" i="6"/>
  <c r="T84" i="6" s="1"/>
  <c r="R83" i="6"/>
  <c r="T83" i="6" s="1"/>
  <c r="R82" i="6"/>
  <c r="R81" i="6"/>
  <c r="S81" i="6" s="1"/>
  <c r="R80" i="6"/>
  <c r="T80" i="6" s="1"/>
  <c r="R79" i="6"/>
  <c r="S79" i="6" s="1"/>
  <c r="R78" i="6"/>
  <c r="T78" i="6" s="1"/>
  <c r="R76" i="6"/>
  <c r="T76" i="6" s="1"/>
  <c r="R75" i="6"/>
  <c r="T75" i="6" s="1"/>
  <c r="R74" i="6"/>
  <c r="R73" i="6"/>
  <c r="S73" i="6" s="1"/>
  <c r="R72" i="6"/>
  <c r="T72" i="6" s="1"/>
  <c r="R71" i="6"/>
  <c r="T71" i="6" s="1"/>
  <c r="R70" i="6"/>
  <c r="S70" i="6" s="1"/>
  <c r="R69" i="6"/>
  <c r="T69" i="6" s="1"/>
  <c r="R68" i="6"/>
  <c r="T68" i="6" s="1"/>
  <c r="R67" i="6"/>
  <c r="T67" i="6" s="1"/>
  <c r="R66" i="6"/>
  <c r="R65" i="6"/>
  <c r="T65" i="6" s="1"/>
  <c r="R64" i="6"/>
  <c r="S64" i="6" s="1"/>
  <c r="R63" i="6"/>
  <c r="T63" i="6" s="1"/>
  <c r="R62" i="6"/>
  <c r="S62" i="6" s="1"/>
  <c r="R61" i="6"/>
  <c r="T61" i="6" s="1"/>
  <c r="R60" i="6"/>
  <c r="T60" i="6" s="1"/>
  <c r="R59" i="6"/>
  <c r="T59" i="6" s="1"/>
  <c r="R58" i="6"/>
  <c r="R57" i="6"/>
  <c r="T57" i="6" s="1"/>
  <c r="R56" i="6"/>
  <c r="S56" i="6" s="1"/>
  <c r="R55" i="6"/>
  <c r="T55" i="6" s="1"/>
  <c r="R54" i="6"/>
  <c r="T54" i="6" s="1"/>
  <c r="R53" i="6"/>
  <c r="T53" i="6" s="1"/>
  <c r="R52" i="6"/>
  <c r="T52" i="6" s="1"/>
  <c r="R51" i="6"/>
  <c r="R49" i="6"/>
  <c r="S49" i="6" s="1"/>
  <c r="R48" i="6"/>
  <c r="T48" i="6" s="1"/>
  <c r="R47" i="6"/>
  <c r="T47" i="6" s="1"/>
  <c r="R46" i="6"/>
  <c r="S46" i="6" s="1"/>
  <c r="R45" i="6"/>
  <c r="T45" i="6" s="1"/>
  <c r="R44" i="6"/>
  <c r="S44" i="6" s="1"/>
  <c r="R43" i="6"/>
  <c r="T43" i="6" s="1"/>
  <c r="R42" i="6"/>
  <c r="R41" i="6"/>
  <c r="T41" i="6" s="1"/>
  <c r="R40" i="6"/>
  <c r="S40" i="6" s="1"/>
  <c r="R39" i="6"/>
  <c r="T39" i="6" s="1"/>
  <c r="R38" i="6"/>
  <c r="S38" i="6" s="1"/>
  <c r="R37" i="6"/>
  <c r="T37" i="6" s="1"/>
  <c r="R36" i="6"/>
  <c r="S36" i="6" s="1"/>
  <c r="R33" i="6"/>
  <c r="T33" i="6" s="1"/>
  <c r="R32" i="6"/>
  <c r="S32" i="6" s="1"/>
  <c r="R31" i="6"/>
  <c r="T31" i="6" s="1"/>
  <c r="R30" i="6"/>
  <c r="S30" i="6" s="1"/>
  <c r="R29" i="6"/>
  <c r="T29" i="6" s="1"/>
  <c r="R28" i="6"/>
  <c r="S28" i="6" s="1"/>
  <c r="R27" i="6"/>
  <c r="T27" i="6" s="1"/>
  <c r="R26" i="6"/>
  <c r="R25" i="6"/>
  <c r="T25" i="6" s="1"/>
  <c r="R24" i="6"/>
  <c r="S24" i="6" s="1"/>
  <c r="R23" i="6"/>
  <c r="T23" i="6" s="1"/>
  <c r="R22" i="6"/>
  <c r="S22" i="6" s="1"/>
  <c r="R21" i="6"/>
  <c r="T21" i="6" s="1"/>
  <c r="R20" i="6"/>
  <c r="S20" i="6" s="1"/>
  <c r="R19" i="6"/>
  <c r="T19" i="6" s="1"/>
  <c r="R18" i="6"/>
  <c r="R17" i="6"/>
  <c r="T17" i="6" s="1"/>
  <c r="R16" i="6"/>
  <c r="S16" i="6" s="1"/>
  <c r="R15" i="6"/>
  <c r="T15" i="6" s="1"/>
  <c r="R14" i="6"/>
  <c r="S14" i="6" s="1"/>
  <c r="R13" i="6"/>
  <c r="T13" i="6" s="1"/>
  <c r="R12" i="6"/>
  <c r="S12" i="6" s="1"/>
  <c r="R11" i="6"/>
  <c r="R10" i="6"/>
  <c r="T10" i="6" s="1"/>
  <c r="R9" i="6"/>
  <c r="S8" i="6"/>
  <c r="Q7" i="6"/>
  <c r="Q6" i="6" s="1"/>
  <c r="P7" i="6"/>
  <c r="P6" i="6" s="1"/>
  <c r="N7" i="6"/>
  <c r="N6" i="6" s="1"/>
  <c r="M7" i="6"/>
  <c r="M6" i="6" s="1"/>
  <c r="L7" i="6"/>
  <c r="L6" i="6" s="1"/>
  <c r="K7" i="6"/>
  <c r="K6" i="6" s="1"/>
  <c r="J7" i="6"/>
  <c r="J6" i="6" s="1"/>
  <c r="I7" i="6"/>
  <c r="I6" i="6" s="1"/>
  <c r="H7" i="6"/>
  <c r="H6" i="6" s="1"/>
  <c r="G7" i="6"/>
  <c r="G6" i="6" s="1"/>
  <c r="R6" i="6" l="1"/>
  <c r="T6" i="6" s="1"/>
  <c r="S9" i="6"/>
  <c r="R7" i="6"/>
  <c r="R186" i="6"/>
  <c r="T161" i="6"/>
  <c r="R158" i="6"/>
  <c r="T158" i="6" s="1"/>
  <c r="R77" i="6"/>
  <c r="R35" i="6"/>
  <c r="S129" i="6"/>
  <c r="T38" i="6"/>
  <c r="T94" i="6"/>
  <c r="S189" i="6"/>
  <c r="T9" i="6"/>
  <c r="T89" i="6"/>
  <c r="S95" i="6"/>
  <c r="T201" i="6"/>
  <c r="S48" i="6"/>
  <c r="S196" i="6"/>
  <c r="S103" i="6"/>
  <c r="T153" i="6"/>
  <c r="S17" i="6"/>
  <c r="T86" i="6"/>
  <c r="T113" i="6"/>
  <c r="T81" i="6"/>
  <c r="S108" i="6"/>
  <c r="T12" i="6"/>
  <c r="S99" i="6"/>
  <c r="S211" i="6"/>
  <c r="T193" i="6"/>
  <c r="S187" i="6"/>
  <c r="S203" i="6"/>
  <c r="S198" i="6"/>
  <c r="S212" i="6"/>
  <c r="S188" i="6"/>
  <c r="S195" i="6"/>
  <c r="S191" i="6"/>
  <c r="S204" i="6"/>
  <c r="T209" i="6"/>
  <c r="S206" i="6"/>
  <c r="S144" i="6"/>
  <c r="T145" i="6"/>
  <c r="S164" i="6"/>
  <c r="T185" i="6"/>
  <c r="S132" i="6"/>
  <c r="T156" i="6"/>
  <c r="S172" i="6"/>
  <c r="S180" i="6"/>
  <c r="S170" i="6"/>
  <c r="S139" i="6"/>
  <c r="T162" i="6"/>
  <c r="S174" i="6"/>
  <c r="T135" i="6"/>
  <c r="S143" i="6"/>
  <c r="S155" i="6"/>
  <c r="T167" i="6"/>
  <c r="T171" i="6"/>
  <c r="S175" i="6"/>
  <c r="T179" i="6"/>
  <c r="T142" i="6"/>
  <c r="S147" i="6"/>
  <c r="S152" i="6"/>
  <c r="S166" i="6"/>
  <c r="S182" i="6"/>
  <c r="T137" i="6"/>
  <c r="S148" i="6"/>
  <c r="T169" i="6"/>
  <c r="T150" i="6"/>
  <c r="R131" i="6"/>
  <c r="S131" i="6" s="1"/>
  <c r="T136" i="6"/>
  <c r="T177" i="6"/>
  <c r="T106" i="6"/>
  <c r="S123" i="6"/>
  <c r="S128" i="6"/>
  <c r="S120" i="6"/>
  <c r="S112" i="6"/>
  <c r="S124" i="6"/>
  <c r="T110" i="6"/>
  <c r="S115" i="6"/>
  <c r="R104" i="6"/>
  <c r="S104" i="6" s="1"/>
  <c r="S119" i="6"/>
  <c r="S121" i="6"/>
  <c r="T105" i="6"/>
  <c r="T118" i="6"/>
  <c r="T126" i="6"/>
  <c r="T96" i="6"/>
  <c r="T79" i="6"/>
  <c r="S87" i="6"/>
  <c r="S80" i="6"/>
  <c r="S83" i="6"/>
  <c r="T88" i="6"/>
  <c r="S97" i="6"/>
  <c r="T102" i="6"/>
  <c r="S91" i="6"/>
  <c r="T64" i="6"/>
  <c r="T73" i="6"/>
  <c r="T62" i="6"/>
  <c r="S72" i="6"/>
  <c r="S65" i="6"/>
  <c r="T70" i="6"/>
  <c r="T56" i="6"/>
  <c r="S52" i="6"/>
  <c r="S75" i="6"/>
  <c r="S59" i="6"/>
  <c r="S57" i="6"/>
  <c r="S67" i="6"/>
  <c r="T49" i="6"/>
  <c r="T40" i="6"/>
  <c r="S41" i="6"/>
  <c r="T46" i="6"/>
  <c r="S43" i="6"/>
  <c r="T22" i="6"/>
  <c r="S10" i="6"/>
  <c r="S27" i="6"/>
  <c r="T32" i="6"/>
  <c r="T14" i="6"/>
  <c r="S19" i="6"/>
  <c r="T24" i="6"/>
  <c r="T28" i="6"/>
  <c r="S33" i="6"/>
  <c r="T16" i="6"/>
  <c r="T20" i="6"/>
  <c r="S25" i="6"/>
  <c r="T30" i="6"/>
  <c r="S205" i="6"/>
  <c r="T205" i="6"/>
  <c r="T74" i="6"/>
  <c r="S74" i="6"/>
  <c r="T82" i="6"/>
  <c r="S82" i="6"/>
  <c r="S90" i="6"/>
  <c r="T90" i="6"/>
  <c r="S98" i="6"/>
  <c r="T98" i="6"/>
  <c r="T114" i="6"/>
  <c r="S114" i="6"/>
  <c r="T138" i="6"/>
  <c r="S138" i="6"/>
  <c r="S160" i="6"/>
  <c r="S178" i="6"/>
  <c r="S194" i="6"/>
  <c r="T202" i="6"/>
  <c r="S202" i="6"/>
  <c r="S210" i="6"/>
  <c r="T210" i="6"/>
  <c r="S39" i="6"/>
  <c r="S47" i="6"/>
  <c r="R50" i="6"/>
  <c r="T50" i="6" s="1"/>
  <c r="S55" i="6"/>
  <c r="S63" i="6"/>
  <c r="S71" i="6"/>
  <c r="S111" i="6"/>
  <c r="S122" i="6"/>
  <c r="T122" i="6"/>
  <c r="S146" i="6"/>
  <c r="T146" i="6"/>
  <c r="T186" i="6"/>
  <c r="T42" i="6"/>
  <c r="S42" i="6"/>
  <c r="S51" i="6"/>
  <c r="T51" i="6"/>
  <c r="S66" i="6"/>
  <c r="T66" i="6"/>
  <c r="T107" i="6"/>
  <c r="S107" i="6"/>
  <c r="S11" i="6"/>
  <c r="T11" i="6"/>
  <c r="T18" i="6"/>
  <c r="S18" i="6"/>
  <c r="T26" i="6"/>
  <c r="S26" i="6"/>
  <c r="S53" i="6"/>
  <c r="S60" i="6"/>
  <c r="S68" i="6"/>
  <c r="S127" i="6"/>
  <c r="S151" i="6"/>
  <c r="S183" i="6"/>
  <c r="S199" i="6"/>
  <c r="S207" i="6"/>
  <c r="S15" i="6"/>
  <c r="S23" i="6"/>
  <c r="S31" i="6"/>
  <c r="T36" i="6"/>
  <c r="T44" i="6"/>
  <c r="S76" i="6"/>
  <c r="S84" i="6"/>
  <c r="S92" i="6"/>
  <c r="S100" i="6"/>
  <c r="S116" i="6"/>
  <c r="S133" i="6"/>
  <c r="S140" i="6"/>
  <c r="T130" i="6"/>
  <c r="S130" i="6"/>
  <c r="T154" i="6"/>
  <c r="S154" i="6"/>
  <c r="T7" i="6"/>
  <c r="T8" i="6"/>
  <c r="S165" i="6"/>
  <c r="T165" i="6"/>
  <c r="T58" i="6"/>
  <c r="S58" i="6"/>
  <c r="S181" i="6"/>
  <c r="T181" i="6"/>
  <c r="S197" i="6"/>
  <c r="T197" i="6"/>
  <c r="S163" i="6"/>
  <c r="S173" i="6"/>
  <c r="T173" i="6"/>
  <c r="S190" i="6"/>
  <c r="T190" i="6"/>
  <c r="S13" i="6"/>
  <c r="S21" i="6"/>
  <c r="S29" i="6"/>
  <c r="S37" i="6"/>
  <c r="S45" i="6"/>
  <c r="S54" i="6"/>
  <c r="S61" i="6"/>
  <c r="S69" i="6"/>
  <c r="S78" i="6"/>
  <c r="S85" i="6"/>
  <c r="S93" i="6"/>
  <c r="S101" i="6"/>
  <c r="S109" i="6"/>
  <c r="S117" i="6"/>
  <c r="S125" i="6"/>
  <c r="S134" i="6"/>
  <c r="S141" i="6"/>
  <c r="S149" i="6"/>
  <c r="S157" i="6"/>
  <c r="S161" i="6"/>
  <c r="S168" i="6"/>
  <c r="S176" i="6"/>
  <c r="S184" i="6"/>
  <c r="S192" i="6"/>
  <c r="S200" i="6"/>
  <c r="S208" i="6"/>
  <c r="T104" i="6" l="1"/>
  <c r="S7" i="6"/>
  <c r="S186" i="6"/>
  <c r="T131" i="6"/>
  <c r="S158" i="6"/>
  <c r="S50" i="6"/>
  <c r="T77" i="6"/>
  <c r="S77" i="6"/>
  <c r="T35" i="6"/>
  <c r="R34" i="6"/>
  <c r="T34" i="6" s="1"/>
  <c r="S35" i="6"/>
  <c r="S34" i="6" s="1"/>
  <c r="S6" i="6" l="1"/>
  <c r="Q38" i="2"/>
  <c r="R38" i="2" l="1"/>
  <c r="Q7" i="2"/>
  <c r="Q9" i="2" l="1"/>
  <c r="D6" i="2" l="1"/>
  <c r="F6" i="2"/>
  <c r="G6" i="2"/>
  <c r="H6" i="2"/>
  <c r="I6" i="2"/>
  <c r="J6" i="2"/>
  <c r="K6" i="2"/>
  <c r="L6" i="2"/>
  <c r="M6" i="2"/>
  <c r="O6" i="2"/>
  <c r="P6" i="2"/>
  <c r="E6" i="2"/>
  <c r="F7" i="3" l="1"/>
  <c r="G7" i="3"/>
  <c r="H7" i="3"/>
  <c r="J7" i="3"/>
  <c r="K7" i="3"/>
  <c r="L7" i="3"/>
  <c r="M7" i="3"/>
  <c r="N7" i="3"/>
  <c r="O7" i="3"/>
  <c r="P7" i="3"/>
  <c r="E7" i="3"/>
  <c r="Q70" i="2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10" i="2"/>
  <c r="R10" i="2" s="1"/>
  <c r="R9" i="2"/>
  <c r="Q8" i="2"/>
  <c r="R8" i="2" l="1"/>
  <c r="Q6" i="2"/>
  <c r="R8" i="3"/>
  <c r="R7" i="3"/>
  <c r="Q7" i="3"/>
  <c r="R6" i="2"/>
  <c r="Q39" i="2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76" i="2"/>
  <c r="R76" i="2" s="1"/>
  <c r="Q75" i="2"/>
  <c r="R75" i="2" s="1"/>
  <c r="Q74" i="2"/>
  <c r="R74" i="2" s="1"/>
  <c r="Q73" i="2"/>
  <c r="R73" i="2" s="1"/>
  <c r="Q72" i="2"/>
  <c r="Q71" i="2"/>
  <c r="R70" i="2"/>
  <c r="R39" i="2" l="1"/>
  <c r="Q37" i="2"/>
  <c r="R71" i="2"/>
  <c r="Q69" i="2"/>
  <c r="R69" i="2" s="1"/>
  <c r="R72" i="2"/>
  <c r="R37" i="2" l="1"/>
</calcChain>
</file>

<file path=xl/sharedStrings.xml><?xml version="1.0" encoding="utf-8"?>
<sst xmlns="http://schemas.openxmlformats.org/spreadsheetml/2006/main" count="1062" uniqueCount="117">
  <si>
    <t>Allikas</t>
  </si>
  <si>
    <t>Kaitsetahte kujundamine</t>
  </si>
  <si>
    <t>1554</t>
  </si>
  <si>
    <t>1555</t>
  </si>
  <si>
    <t>1560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</si>
  <si>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</si>
  <si>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</si>
  <si>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</si>
  <si>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</si>
  <si>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</si>
  <si>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</si>
  <si>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</si>
  <si>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</si>
  <si>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</si>
  <si>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</si>
  <si>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</si>
  <si>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</si>
  <si>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</si>
  <si>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</si>
  <si>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</si>
  <si>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</si>
  <si>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</si>
  <si>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</si>
  <si>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</si>
  <si>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</si>
  <si>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</si>
  <si>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</si>
  <si>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</si>
  <si>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</si>
  <si>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</si>
  <si>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</si>
  <si>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</si>
  <si>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</si>
  <si>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</si>
  <si>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</si>
  <si>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</si>
  <si>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</si>
  <si>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</si>
  <si>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</si>
  <si>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</si>
  <si>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</si>
  <si>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</si>
  <si>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</si>
  <si>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</si>
  <si>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</si>
  <si>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</si>
  <si>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</si>
  <si>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</si>
  <si>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</si>
  <si>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</si>
  <si>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</si>
  <si>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</si>
  <si>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</si>
  <si>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</si>
  <si>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</si>
  <si>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 xml:space="preserve">KOKKU 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</si>
  <si>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</si>
  <si>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</si>
  <si>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</si>
  <si>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</si>
  <si>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Tarkavara investeering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</si>
  <si>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</si>
  <si>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</si>
  <si>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</si>
  <si>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</si>
  <si>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</si>
  <si>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</si>
  <si>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</si>
  <si>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</si>
  <si>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</si>
  <si>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</si>
  <si>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</si>
  <si>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</si>
  <si>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</si>
  <si>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</si>
  <si>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</si>
  <si>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</si>
  <si>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</si>
  <si>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</si>
  <si>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</si>
  <si>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</si>
  <si>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</si>
  <si>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</si>
  <si>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</si>
  <si>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</si>
  <si>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</si>
  <si>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</si>
  <si>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</si>
  <si>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</si>
  <si>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</si>
  <si>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</si>
  <si>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</si>
  <si>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</si>
  <si>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</si>
  <si>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</si>
  <si>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</si>
  <si>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</si>
  <si>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2023 eelarvelised vahendid kokku (2022 jäägid + 2023 vahendid)</t>
  </si>
  <si>
    <t>2023 eelarvelised vahendid</t>
  </si>
  <si>
    <t xml:space="preserve">2022 eelarvelised jäägid </t>
  </si>
  <si>
    <t>Majandamiskulud</t>
  </si>
  <si>
    <t>SE000099</t>
  </si>
  <si>
    <t>Sihtfinantseerimine (regionaalsed investeeringud)</t>
  </si>
  <si>
    <t>Lisa 2</t>
  </si>
  <si>
    <t>Lisa 3</t>
  </si>
  <si>
    <t>Kaitseotstarbeline põhivara</t>
  </si>
  <si>
    <t>Seisuga raamatupidamistarkvarast 12.02.2024</t>
  </si>
  <si>
    <t>Kaitseliidu tegevustoetuse ja sihtfinatseerimise eelarve kasutamine (2023)</t>
  </si>
  <si>
    <t>Kaitseliidu tegevustoetuse ja sihtfinatseerimise eelarve kasutamine teenuste lõikes (2023)</t>
  </si>
  <si>
    <t>Kaitseliidule eraldatud regionaalsete investeeringute eelarve kasutamine (2023)</t>
  </si>
  <si>
    <t>Jääk kantud tagasi Rahandusministeeriumile 29.12.2023</t>
  </si>
  <si>
    <t>Kaitseliidu 2023. aastal kasutamata jäänud eelarveliste vahendite ülekandmine 2024. aastasse</t>
  </si>
  <si>
    <t>Märkused</t>
  </si>
  <si>
    <t>KMAK 2024-2027 raames otsustatud relvakappide soetus ja täiendav lisarahastus Kaitseliidule (hange läbi viidud, kapid valmivad 2024 I poolaastal)</t>
  </si>
  <si>
    <t>2023 toetuslepingu (lisa 5 alalisa 1) alusel ehituslaaste investeeringute lõpetamine 2024 aastal</t>
  </si>
  <si>
    <t>Lisa 4</t>
  </si>
  <si>
    <t>2023 kasutamata jäänud vahendid küttekuludele, (53,3 tuh eurot) elektrile (37,6 tuh eurot). Kinnistute jooksva remondi vahenditeks kantakse üle kogu ülejäänud jääk summas 23 tuh eurot.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</si>
</sst>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charset val="186"/>
      <scheme val="minor"/>
    </font>
    <font>
      <sz val="1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right" wrapText="1"/>
    </xf>
    <xf numFmtId="49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wrapText="1"/>
    </xf>
    <xf numFmtId="3" fontId="11" fillId="6" borderId="1" xfId="0" applyNumberFormat="1" applyFont="1" applyFill="1" applyBorder="1" applyAlignment="1">
      <alignment horizontal="right"/>
    </xf>
    <xf numFmtId="49" fontId="11" fillId="4" borderId="0" xfId="0" applyNumberFormat="1" applyFont="1" applyFill="1" applyBorder="1"/>
    <xf numFmtId="49" fontId="11" fillId="4" borderId="0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wrapText="1"/>
    </xf>
    <xf numFmtId="0" fontId="0" fillId="0" borderId="0" xfId="0" applyBorder="1"/>
    <xf numFmtId="49" fontId="11" fillId="6" borderId="0" xfId="0" applyNumberFormat="1" applyFont="1" applyFill="1" applyBorder="1"/>
    <xf numFmtId="3" fontId="11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2" fillId="5" borderId="1" xfId="0" applyFont="1" applyFill="1" applyBorder="1" applyAlignment="1">
      <alignment horizontal="center"/>
    </xf>
    <xf numFmtId="165" fontId="5" fillId="0" borderId="2" xfId="1" applyNumberFormat="1" applyFont="1" applyBorder="1" applyAlignment="1">
      <alignment wrapText="1"/>
    </xf>
    <xf numFmtId="3" fontId="11" fillId="6" borderId="1" xfId="0" applyNumberFormat="1" applyFont="1" applyFill="1" applyBorder="1" applyAlignment="1"/>
    <xf numFmtId="3" fontId="11" fillId="6" borderId="1" xfId="0" applyNumberFormat="1" applyFont="1" applyFill="1" applyBorder="1"/>
    <xf numFmtId="3" fontId="5" fillId="0" borderId="1" xfId="0" applyNumberFormat="1" applyFont="1" applyBorder="1"/>
    <xf numFmtId="3" fontId="5" fillId="6" borderId="1" xfId="0" applyNumberFormat="1" applyFont="1" applyFill="1" applyBorder="1"/>
    <xf numFmtId="3" fontId="12" fillId="0" borderId="1" xfId="0" applyNumberFormat="1" applyFont="1" applyBorder="1"/>
    <xf numFmtId="0" fontId="12" fillId="0" borderId="0" xfId="0" applyFont="1" applyAlignment="1">
      <alignment horizontal="center"/>
    </xf>
    <xf numFmtId="3" fontId="10" fillId="6" borderId="1" xfId="0" applyNumberFormat="1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wrapText="1"/>
    </xf>
    <xf numFmtId="3" fontId="4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1" fillId="4" borderId="1" xfId="0" applyNumberFormat="1" applyFont="1" applyFill="1" applyBorder="1"/>
    <xf numFmtId="3" fontId="12" fillId="7" borderId="1" xfId="0" applyNumberFormat="1" applyFont="1" applyFill="1" applyBorder="1"/>
    <xf numFmtId="0" fontId="11" fillId="4" borderId="0" xfId="0" applyNumberFormat="1" applyFont="1" applyFill="1" applyBorder="1"/>
    <xf numFmtId="3" fontId="11" fillId="6" borderId="0" xfId="0" applyNumberFormat="1" applyFont="1" applyFill="1" applyBorder="1" applyAlignment="1">
      <alignment horizontal="right"/>
    </xf>
    <xf numFmtId="0" fontId="11" fillId="6" borderId="1" xfId="0" applyNumberFormat="1" applyFont="1" applyFill="1" applyBorder="1"/>
    <xf numFmtId="3" fontId="12" fillId="6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0" fontId="13" fillId="0" borderId="1" xfId="0" applyFont="1" applyBorder="1" applyAlignment="1">
      <alignment vertical="center"/>
    </xf>
    <xf numFmtId="0" fontId="0" fillId="0" borderId="1" xfId="0" applyFont="1" applyBorder="1"/>
    <xf numFmtId="0" fontId="13" fillId="0" borderId="1" xfId="0" applyFont="1" applyBorder="1"/>
    <xf numFmtId="49" fontId="10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3" fontId="10" fillId="6" borderId="1" xfId="0" applyNumberFormat="1" applyFont="1" applyFill="1" applyBorder="1" applyAlignment="1">
      <alignment horizontal="right" wrapText="1"/>
    </xf>
    <xf numFmtId="3" fontId="0" fillId="0" borderId="1" xfId="0" applyNumberFormat="1" applyFont="1" applyBorder="1"/>
    <xf numFmtId="0" fontId="2" fillId="0" borderId="0" xfId="0" applyFont="1" applyAlignment="1">
      <alignment horizontal="right" wrapText="1"/>
    </xf>
    <xf numFmtId="49" fontId="11" fillId="4" borderId="1" xfId="0" applyNumberFormat="1" applyFont="1" applyFill="1" applyBorder="1" applyAlignment="1">
      <alignment horizontal="left" wrapText="1"/>
    </xf>
    <xf numFmtId="165" fontId="4" fillId="6" borderId="1" xfId="1" applyNumberFormat="1" applyFont="1" applyFill="1" applyBorder="1" applyAlignment="1">
      <alignment horizontal="right" wrapText="1"/>
    </xf>
    <xf numFmtId="16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Border="1"/>
    <xf numFmtId="165" fontId="15" fillId="0" borderId="1" xfId="1" applyNumberFormat="1" applyFont="1" applyBorder="1"/>
    <xf numFmtId="49" fontId="10" fillId="8" borderId="1" xfId="0" applyNumberFormat="1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165" fontId="5" fillId="8" borderId="2" xfId="1" applyNumberFormat="1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3" fontId="19" fillId="0" borderId="1" xfId="0" applyNumberFormat="1" applyFont="1" applyBorder="1"/>
    <xf numFmtId="3" fontId="19" fillId="0" borderId="0" xfId="0" applyNumberFormat="1" applyFont="1"/>
    <xf numFmtId="49" fontId="11" fillId="6" borderId="1" xfId="0" applyNumberFormat="1" applyFont="1" applyFill="1" applyBorder="1" applyAlignment="1">
      <alignment horizontal="right"/>
    </xf>
    <xf numFmtId="0" fontId="11" fillId="6" borderId="1" xfId="0" applyNumberFormat="1" applyFont="1" applyFill="1" applyBorder="1" applyAlignment="1">
      <alignment horizontal="right"/>
    </xf>
    <xf numFmtId="49" fontId="11" fillId="6" borderId="1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wrapText="1"/>
    </xf>
    <xf numFmtId="3" fontId="16" fillId="6" borderId="1" xfId="0" applyNumberFormat="1" applyFont="1" applyFill="1" applyBorder="1" applyAlignment="1">
      <alignment horizontal="right" vertical="center"/>
    </xf>
    <xf numFmtId="3" fontId="17" fillId="6" borderId="1" xfId="0" applyNumberFormat="1" applyFont="1" applyFill="1" applyBorder="1"/>
    <xf numFmtId="3" fontId="14" fillId="8" borderId="1" xfId="0" applyNumberFormat="1" applyFont="1" applyFill="1" applyBorder="1" applyAlignment="1">
      <alignment horizontal="center" vertical="center" wrapText="1"/>
    </xf>
    <xf numFmtId="3" fontId="18" fillId="8" borderId="1" xfId="0" applyNumberFormat="1" applyFont="1" applyFill="1" applyBorder="1" applyAlignment="1">
      <alignment horizontal="center" wrapText="1"/>
    </xf>
    <xf numFmtId="3" fontId="17" fillId="0" borderId="0" xfId="0" applyNumberFormat="1" applyFont="1" applyAlignment="1">
      <alignment wrapText="1"/>
    </xf>
    <xf numFmtId="3" fontId="16" fillId="6" borderId="1" xfId="0" applyNumberFormat="1" applyFont="1" applyFill="1" applyBorder="1" applyAlignment="1">
      <alignment horizontal="left" vertical="center"/>
    </xf>
    <xf numFmtId="3" fontId="16" fillId="6" borderId="1" xfId="0" applyNumberFormat="1" applyFont="1" applyFill="1" applyBorder="1" applyAlignment="1">
      <alignment horizontal="center" vertical="center"/>
    </xf>
    <xf numFmtId="9" fontId="17" fillId="6" borderId="1" xfId="1" applyFont="1" applyFill="1" applyBorder="1"/>
    <xf numFmtId="3" fontId="17" fillId="6" borderId="0" xfId="0" applyNumberFormat="1" applyFont="1" applyFill="1"/>
    <xf numFmtId="0" fontId="17" fillId="6" borderId="0" xfId="0" applyFont="1" applyFill="1"/>
    <xf numFmtId="164" fontId="16" fillId="6" borderId="1" xfId="0" applyNumberFormat="1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165" fontId="17" fillId="6" borderId="1" xfId="1" applyNumberFormat="1" applyFont="1" applyFill="1" applyBorder="1"/>
    <xf numFmtId="16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right" vertical="center"/>
    </xf>
    <xf numFmtId="165" fontId="18" fillId="6" borderId="1" xfId="1" applyNumberFormat="1" applyFont="1" applyFill="1" applyBorder="1"/>
    <xf numFmtId="0" fontId="18" fillId="6" borderId="0" xfId="0" applyFont="1" applyFill="1"/>
    <xf numFmtId="3" fontId="18" fillId="6" borderId="1" xfId="0" applyNumberFormat="1" applyFont="1" applyFill="1" applyBorder="1"/>
    <xf numFmtId="164" fontId="12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right" vertical="center"/>
    </xf>
    <xf numFmtId="0" fontId="17" fillId="6" borderId="0" xfId="0" applyFont="1" applyFill="1" applyAlignment="1">
      <alignment horizontal="center"/>
    </xf>
    <xf numFmtId="49" fontId="11" fillId="6" borderId="1" xfId="0" applyNumberFormat="1" applyFont="1" applyFill="1" applyBorder="1" applyAlignment="1">
      <alignment horizontal="left" wrapText="1"/>
    </xf>
    <xf numFmtId="3" fontId="17" fillId="9" borderId="0" xfId="0" applyNumberFormat="1" applyFont="1" applyFill="1"/>
    <xf numFmtId="0" fontId="17" fillId="9" borderId="0" xfId="0" applyFont="1" applyFill="1"/>
    <xf numFmtId="165" fontId="15" fillId="6" borderId="1" xfId="1" applyNumberFormat="1" applyFont="1" applyFill="1" applyBorder="1"/>
    <xf numFmtId="3" fontId="16" fillId="6" borderId="3" xfId="0" applyNumberFormat="1" applyFont="1" applyFill="1" applyBorder="1" applyAlignment="1">
      <alignment horizontal="right" vertical="center"/>
    </xf>
    <xf numFmtId="3" fontId="17" fillId="0" borderId="0" xfId="0" applyNumberFormat="1" applyFont="1"/>
    <xf numFmtId="0" fontId="20" fillId="10" borderId="1" xfId="0" applyFont="1" applyFill="1" applyBorder="1" applyAlignment="1">
      <alignment horizontal="center" vertical="center" wrapText="1"/>
    </xf>
    <xf numFmtId="164" fontId="20" fillId="10" borderId="1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1" fillId="6" borderId="1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 wrapText="1"/>
    </xf>
    <xf numFmtId="3" fontId="22" fillId="6" borderId="1" xfId="0" applyNumberFormat="1" applyFont="1" applyFill="1" applyBorder="1" applyAlignment="1">
      <alignment horizontal="right" vertical="center"/>
    </xf>
    <xf numFmtId="3" fontId="21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20" fillId="6" borderId="1" xfId="0" applyFont="1" applyFill="1" applyBorder="1" applyAlignment="1">
      <alignment horizontal="right" vertical="center"/>
    </xf>
    <xf numFmtId="3" fontId="2" fillId="6" borderId="1" xfId="0" applyNumberFormat="1" applyFont="1" applyFill="1" applyBorder="1"/>
    <xf numFmtId="0" fontId="2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workbookViewId="0">
      <selection activeCell="D38" sqref="D38:P40"/>
    </sheetView>
  </sheetViews>
  <sheetFormatPr defaultRowHeight="15" x14ac:dyDescent="0.25"/>
  <cols>
    <col min="1" max="1" width="6" customWidth="1"/>
    <col min="2" max="2" width="9.42578125" style="32" customWidth="1"/>
    <col min="3" max="3" width="40.28515625" style="1" customWidth="1"/>
    <col min="4" max="4" width="10" customWidth="1"/>
    <col min="5" max="12" width="8.85546875" bestFit="1" customWidth="1"/>
    <col min="13" max="13" width="10.5703125" customWidth="1"/>
    <col min="14" max="14" width="8.85546875" bestFit="1" customWidth="1"/>
    <col min="15" max="15" width="10.140625" customWidth="1"/>
    <col min="16" max="16" width="11.140625" customWidth="1"/>
    <col min="17" max="17" width="10.140625" bestFit="1" customWidth="1"/>
    <col min="18" max="18" width="11.85546875" style="1" customWidth="1"/>
    <col min="20" max="20" width="9.28515625" bestFit="1" customWidth="1"/>
    <col min="21" max="21" width="11.5703125" customWidth="1"/>
    <col min="22" max="22" width="9.28515625" bestFit="1" customWidth="1"/>
    <col min="257" max="257" width="8" customWidth="1"/>
    <col min="258" max="258" width="11.28515625" customWidth="1"/>
    <col min="259" max="259" width="43.42578125" customWidth="1"/>
    <col min="260" max="260" width="10" customWidth="1"/>
    <col min="261" max="261" width="10.28515625" customWidth="1"/>
    <col min="262" max="262" width="9.85546875" customWidth="1"/>
    <col min="263" max="271" width="10.28515625" customWidth="1"/>
    <col min="272" max="272" width="12.7109375" customWidth="1"/>
    <col min="273" max="273" width="11.42578125" customWidth="1"/>
    <col min="274" max="274" width="11.85546875" customWidth="1"/>
    <col min="276" max="276" width="9.28515625" bestFit="1" customWidth="1"/>
    <col min="277" max="277" width="9.85546875" bestFit="1" customWidth="1"/>
    <col min="278" max="278" width="9.28515625" bestFit="1" customWidth="1"/>
    <col min="513" max="513" width="8" customWidth="1"/>
    <col min="514" max="514" width="11.28515625" customWidth="1"/>
    <col min="515" max="515" width="43.42578125" customWidth="1"/>
    <col min="516" max="516" width="10" customWidth="1"/>
    <col min="517" max="517" width="10.28515625" customWidth="1"/>
    <col min="518" max="518" width="9.85546875" customWidth="1"/>
    <col min="519" max="527" width="10.28515625" customWidth="1"/>
    <col min="528" max="528" width="12.7109375" customWidth="1"/>
    <col min="529" max="529" width="11.42578125" customWidth="1"/>
    <col min="530" max="530" width="11.85546875" customWidth="1"/>
    <col min="532" max="532" width="9.28515625" bestFit="1" customWidth="1"/>
    <col min="533" max="533" width="9.85546875" bestFit="1" customWidth="1"/>
    <col min="534" max="534" width="9.28515625" bestFit="1" customWidth="1"/>
    <col min="769" max="769" width="8" customWidth="1"/>
    <col min="770" max="770" width="11.28515625" customWidth="1"/>
    <col min="771" max="771" width="43.42578125" customWidth="1"/>
    <col min="772" max="772" width="10" customWidth="1"/>
    <col min="773" max="773" width="10.28515625" customWidth="1"/>
    <col min="774" max="774" width="9.85546875" customWidth="1"/>
    <col min="775" max="783" width="10.28515625" customWidth="1"/>
    <col min="784" max="784" width="12.7109375" customWidth="1"/>
    <col min="785" max="785" width="11.42578125" customWidth="1"/>
    <col min="786" max="786" width="11.85546875" customWidth="1"/>
    <col min="788" max="788" width="9.28515625" bestFit="1" customWidth="1"/>
    <col min="789" max="789" width="9.85546875" bestFit="1" customWidth="1"/>
    <col min="790" max="790" width="9.28515625" bestFit="1" customWidth="1"/>
    <col min="1025" max="1025" width="8" customWidth="1"/>
    <col min="1026" max="1026" width="11.28515625" customWidth="1"/>
    <col min="1027" max="1027" width="43.42578125" customWidth="1"/>
    <col min="1028" max="1028" width="10" customWidth="1"/>
    <col min="1029" max="1029" width="10.28515625" customWidth="1"/>
    <col min="1030" max="1030" width="9.85546875" customWidth="1"/>
    <col min="1031" max="1039" width="10.28515625" customWidth="1"/>
    <col min="1040" max="1040" width="12.7109375" customWidth="1"/>
    <col min="1041" max="1041" width="11.42578125" customWidth="1"/>
    <col min="1042" max="1042" width="11.85546875" customWidth="1"/>
    <col min="1044" max="1044" width="9.28515625" bestFit="1" customWidth="1"/>
    <col min="1045" max="1045" width="9.85546875" bestFit="1" customWidth="1"/>
    <col min="1046" max="1046" width="9.28515625" bestFit="1" customWidth="1"/>
    <col min="1281" max="1281" width="8" customWidth="1"/>
    <col min="1282" max="1282" width="11.28515625" customWidth="1"/>
    <col min="1283" max="1283" width="43.42578125" customWidth="1"/>
    <col min="1284" max="1284" width="10" customWidth="1"/>
    <col min="1285" max="1285" width="10.28515625" customWidth="1"/>
    <col min="1286" max="1286" width="9.85546875" customWidth="1"/>
    <col min="1287" max="1295" width="10.28515625" customWidth="1"/>
    <col min="1296" max="1296" width="12.7109375" customWidth="1"/>
    <col min="1297" max="1297" width="11.42578125" customWidth="1"/>
    <col min="1298" max="1298" width="11.85546875" customWidth="1"/>
    <col min="1300" max="1300" width="9.28515625" bestFit="1" customWidth="1"/>
    <col min="1301" max="1301" width="9.85546875" bestFit="1" customWidth="1"/>
    <col min="1302" max="1302" width="9.28515625" bestFit="1" customWidth="1"/>
    <col min="1537" max="1537" width="8" customWidth="1"/>
    <col min="1538" max="1538" width="11.28515625" customWidth="1"/>
    <col min="1539" max="1539" width="43.42578125" customWidth="1"/>
    <col min="1540" max="1540" width="10" customWidth="1"/>
    <col min="1541" max="1541" width="10.28515625" customWidth="1"/>
    <col min="1542" max="1542" width="9.85546875" customWidth="1"/>
    <col min="1543" max="1551" width="10.28515625" customWidth="1"/>
    <col min="1552" max="1552" width="12.7109375" customWidth="1"/>
    <col min="1553" max="1553" width="11.42578125" customWidth="1"/>
    <col min="1554" max="1554" width="11.85546875" customWidth="1"/>
    <col min="1556" max="1556" width="9.28515625" bestFit="1" customWidth="1"/>
    <col min="1557" max="1557" width="9.85546875" bestFit="1" customWidth="1"/>
    <col min="1558" max="1558" width="9.28515625" bestFit="1" customWidth="1"/>
    <col min="1793" max="1793" width="8" customWidth="1"/>
    <col min="1794" max="1794" width="11.28515625" customWidth="1"/>
    <col min="1795" max="1795" width="43.42578125" customWidth="1"/>
    <col min="1796" max="1796" width="10" customWidth="1"/>
    <col min="1797" max="1797" width="10.28515625" customWidth="1"/>
    <col min="1798" max="1798" width="9.85546875" customWidth="1"/>
    <col min="1799" max="1807" width="10.28515625" customWidth="1"/>
    <col min="1808" max="1808" width="12.7109375" customWidth="1"/>
    <col min="1809" max="1809" width="11.42578125" customWidth="1"/>
    <col min="1810" max="1810" width="11.85546875" customWidth="1"/>
    <col min="1812" max="1812" width="9.28515625" bestFit="1" customWidth="1"/>
    <col min="1813" max="1813" width="9.85546875" bestFit="1" customWidth="1"/>
    <col min="1814" max="1814" width="9.28515625" bestFit="1" customWidth="1"/>
    <col min="2049" max="2049" width="8" customWidth="1"/>
    <col min="2050" max="2050" width="11.28515625" customWidth="1"/>
    <col min="2051" max="2051" width="43.42578125" customWidth="1"/>
    <col min="2052" max="2052" width="10" customWidth="1"/>
    <col min="2053" max="2053" width="10.28515625" customWidth="1"/>
    <col min="2054" max="2054" width="9.85546875" customWidth="1"/>
    <col min="2055" max="2063" width="10.28515625" customWidth="1"/>
    <col min="2064" max="2064" width="12.7109375" customWidth="1"/>
    <col min="2065" max="2065" width="11.42578125" customWidth="1"/>
    <col min="2066" max="2066" width="11.85546875" customWidth="1"/>
    <col min="2068" max="2068" width="9.28515625" bestFit="1" customWidth="1"/>
    <col min="2069" max="2069" width="9.85546875" bestFit="1" customWidth="1"/>
    <col min="2070" max="2070" width="9.28515625" bestFit="1" customWidth="1"/>
    <col min="2305" max="2305" width="8" customWidth="1"/>
    <col min="2306" max="2306" width="11.28515625" customWidth="1"/>
    <col min="2307" max="2307" width="43.42578125" customWidth="1"/>
    <col min="2308" max="2308" width="10" customWidth="1"/>
    <col min="2309" max="2309" width="10.28515625" customWidth="1"/>
    <col min="2310" max="2310" width="9.85546875" customWidth="1"/>
    <col min="2311" max="2319" width="10.28515625" customWidth="1"/>
    <col min="2320" max="2320" width="12.7109375" customWidth="1"/>
    <col min="2321" max="2321" width="11.42578125" customWidth="1"/>
    <col min="2322" max="2322" width="11.85546875" customWidth="1"/>
    <col min="2324" max="2324" width="9.28515625" bestFit="1" customWidth="1"/>
    <col min="2325" max="2325" width="9.85546875" bestFit="1" customWidth="1"/>
    <col min="2326" max="2326" width="9.28515625" bestFit="1" customWidth="1"/>
    <col min="2561" max="2561" width="8" customWidth="1"/>
    <col min="2562" max="2562" width="11.28515625" customWidth="1"/>
    <col min="2563" max="2563" width="43.42578125" customWidth="1"/>
    <col min="2564" max="2564" width="10" customWidth="1"/>
    <col min="2565" max="2565" width="10.28515625" customWidth="1"/>
    <col min="2566" max="2566" width="9.85546875" customWidth="1"/>
    <col min="2567" max="2575" width="10.28515625" customWidth="1"/>
    <col min="2576" max="2576" width="12.7109375" customWidth="1"/>
    <col min="2577" max="2577" width="11.42578125" customWidth="1"/>
    <col min="2578" max="2578" width="11.85546875" customWidth="1"/>
    <col min="2580" max="2580" width="9.28515625" bestFit="1" customWidth="1"/>
    <col min="2581" max="2581" width="9.85546875" bestFit="1" customWidth="1"/>
    <col min="2582" max="2582" width="9.28515625" bestFit="1" customWidth="1"/>
    <col min="2817" max="2817" width="8" customWidth="1"/>
    <col min="2818" max="2818" width="11.28515625" customWidth="1"/>
    <col min="2819" max="2819" width="43.42578125" customWidth="1"/>
    <col min="2820" max="2820" width="10" customWidth="1"/>
    <col min="2821" max="2821" width="10.28515625" customWidth="1"/>
    <col min="2822" max="2822" width="9.85546875" customWidth="1"/>
    <col min="2823" max="2831" width="10.28515625" customWidth="1"/>
    <col min="2832" max="2832" width="12.7109375" customWidth="1"/>
    <col min="2833" max="2833" width="11.42578125" customWidth="1"/>
    <col min="2834" max="2834" width="11.85546875" customWidth="1"/>
    <col min="2836" max="2836" width="9.28515625" bestFit="1" customWidth="1"/>
    <col min="2837" max="2837" width="9.85546875" bestFit="1" customWidth="1"/>
    <col min="2838" max="2838" width="9.28515625" bestFit="1" customWidth="1"/>
    <col min="3073" max="3073" width="8" customWidth="1"/>
    <col min="3074" max="3074" width="11.28515625" customWidth="1"/>
    <col min="3075" max="3075" width="43.42578125" customWidth="1"/>
    <col min="3076" max="3076" width="10" customWidth="1"/>
    <col min="3077" max="3077" width="10.28515625" customWidth="1"/>
    <col min="3078" max="3078" width="9.85546875" customWidth="1"/>
    <col min="3079" max="3087" width="10.28515625" customWidth="1"/>
    <col min="3088" max="3088" width="12.7109375" customWidth="1"/>
    <col min="3089" max="3089" width="11.42578125" customWidth="1"/>
    <col min="3090" max="3090" width="11.85546875" customWidth="1"/>
    <col min="3092" max="3092" width="9.28515625" bestFit="1" customWidth="1"/>
    <col min="3093" max="3093" width="9.85546875" bestFit="1" customWidth="1"/>
    <col min="3094" max="3094" width="9.28515625" bestFit="1" customWidth="1"/>
    <col min="3329" max="3329" width="8" customWidth="1"/>
    <col min="3330" max="3330" width="11.28515625" customWidth="1"/>
    <col min="3331" max="3331" width="43.42578125" customWidth="1"/>
    <col min="3332" max="3332" width="10" customWidth="1"/>
    <col min="3333" max="3333" width="10.28515625" customWidth="1"/>
    <col min="3334" max="3334" width="9.85546875" customWidth="1"/>
    <col min="3335" max="3343" width="10.28515625" customWidth="1"/>
    <col min="3344" max="3344" width="12.7109375" customWidth="1"/>
    <col min="3345" max="3345" width="11.42578125" customWidth="1"/>
    <col min="3346" max="3346" width="11.85546875" customWidth="1"/>
    <col min="3348" max="3348" width="9.28515625" bestFit="1" customWidth="1"/>
    <col min="3349" max="3349" width="9.85546875" bestFit="1" customWidth="1"/>
    <col min="3350" max="3350" width="9.28515625" bestFit="1" customWidth="1"/>
    <col min="3585" max="3585" width="8" customWidth="1"/>
    <col min="3586" max="3586" width="11.28515625" customWidth="1"/>
    <col min="3587" max="3587" width="43.42578125" customWidth="1"/>
    <col min="3588" max="3588" width="10" customWidth="1"/>
    <col min="3589" max="3589" width="10.28515625" customWidth="1"/>
    <col min="3590" max="3590" width="9.85546875" customWidth="1"/>
    <col min="3591" max="3599" width="10.28515625" customWidth="1"/>
    <col min="3600" max="3600" width="12.7109375" customWidth="1"/>
    <col min="3601" max="3601" width="11.42578125" customWidth="1"/>
    <col min="3602" max="3602" width="11.85546875" customWidth="1"/>
    <col min="3604" max="3604" width="9.28515625" bestFit="1" customWidth="1"/>
    <col min="3605" max="3605" width="9.85546875" bestFit="1" customWidth="1"/>
    <col min="3606" max="3606" width="9.28515625" bestFit="1" customWidth="1"/>
    <col min="3841" max="3841" width="8" customWidth="1"/>
    <col min="3842" max="3842" width="11.28515625" customWidth="1"/>
    <col min="3843" max="3843" width="43.42578125" customWidth="1"/>
    <col min="3844" max="3844" width="10" customWidth="1"/>
    <col min="3845" max="3845" width="10.28515625" customWidth="1"/>
    <col min="3846" max="3846" width="9.85546875" customWidth="1"/>
    <col min="3847" max="3855" width="10.28515625" customWidth="1"/>
    <col min="3856" max="3856" width="12.7109375" customWidth="1"/>
    <col min="3857" max="3857" width="11.42578125" customWidth="1"/>
    <col min="3858" max="3858" width="11.85546875" customWidth="1"/>
    <col min="3860" max="3860" width="9.28515625" bestFit="1" customWidth="1"/>
    <col min="3861" max="3861" width="9.85546875" bestFit="1" customWidth="1"/>
    <col min="3862" max="3862" width="9.28515625" bestFit="1" customWidth="1"/>
    <col min="4097" max="4097" width="8" customWidth="1"/>
    <col min="4098" max="4098" width="11.28515625" customWidth="1"/>
    <col min="4099" max="4099" width="43.42578125" customWidth="1"/>
    <col min="4100" max="4100" width="10" customWidth="1"/>
    <col min="4101" max="4101" width="10.28515625" customWidth="1"/>
    <col min="4102" max="4102" width="9.85546875" customWidth="1"/>
    <col min="4103" max="4111" width="10.28515625" customWidth="1"/>
    <col min="4112" max="4112" width="12.7109375" customWidth="1"/>
    <col min="4113" max="4113" width="11.42578125" customWidth="1"/>
    <col min="4114" max="4114" width="11.85546875" customWidth="1"/>
    <col min="4116" max="4116" width="9.28515625" bestFit="1" customWidth="1"/>
    <col min="4117" max="4117" width="9.85546875" bestFit="1" customWidth="1"/>
    <col min="4118" max="4118" width="9.28515625" bestFit="1" customWidth="1"/>
    <col min="4353" max="4353" width="8" customWidth="1"/>
    <col min="4354" max="4354" width="11.28515625" customWidth="1"/>
    <col min="4355" max="4355" width="43.42578125" customWidth="1"/>
    <col min="4356" max="4356" width="10" customWidth="1"/>
    <col min="4357" max="4357" width="10.28515625" customWidth="1"/>
    <col min="4358" max="4358" width="9.85546875" customWidth="1"/>
    <col min="4359" max="4367" width="10.28515625" customWidth="1"/>
    <col min="4368" max="4368" width="12.7109375" customWidth="1"/>
    <col min="4369" max="4369" width="11.42578125" customWidth="1"/>
    <col min="4370" max="4370" width="11.85546875" customWidth="1"/>
    <col min="4372" max="4372" width="9.28515625" bestFit="1" customWidth="1"/>
    <col min="4373" max="4373" width="9.85546875" bestFit="1" customWidth="1"/>
    <col min="4374" max="4374" width="9.28515625" bestFit="1" customWidth="1"/>
    <col min="4609" max="4609" width="8" customWidth="1"/>
    <col min="4610" max="4610" width="11.28515625" customWidth="1"/>
    <col min="4611" max="4611" width="43.42578125" customWidth="1"/>
    <col min="4612" max="4612" width="10" customWidth="1"/>
    <col min="4613" max="4613" width="10.28515625" customWidth="1"/>
    <col min="4614" max="4614" width="9.85546875" customWidth="1"/>
    <col min="4615" max="4623" width="10.28515625" customWidth="1"/>
    <col min="4624" max="4624" width="12.7109375" customWidth="1"/>
    <col min="4625" max="4625" width="11.42578125" customWidth="1"/>
    <col min="4626" max="4626" width="11.85546875" customWidth="1"/>
    <col min="4628" max="4628" width="9.28515625" bestFit="1" customWidth="1"/>
    <col min="4629" max="4629" width="9.85546875" bestFit="1" customWidth="1"/>
    <col min="4630" max="4630" width="9.28515625" bestFit="1" customWidth="1"/>
    <col min="4865" max="4865" width="8" customWidth="1"/>
    <col min="4866" max="4866" width="11.28515625" customWidth="1"/>
    <col min="4867" max="4867" width="43.42578125" customWidth="1"/>
    <col min="4868" max="4868" width="10" customWidth="1"/>
    <col min="4869" max="4869" width="10.28515625" customWidth="1"/>
    <col min="4870" max="4870" width="9.85546875" customWidth="1"/>
    <col min="4871" max="4879" width="10.28515625" customWidth="1"/>
    <col min="4880" max="4880" width="12.7109375" customWidth="1"/>
    <col min="4881" max="4881" width="11.42578125" customWidth="1"/>
    <col min="4882" max="4882" width="11.85546875" customWidth="1"/>
    <col min="4884" max="4884" width="9.28515625" bestFit="1" customWidth="1"/>
    <col min="4885" max="4885" width="9.85546875" bestFit="1" customWidth="1"/>
    <col min="4886" max="4886" width="9.28515625" bestFit="1" customWidth="1"/>
    <col min="5121" max="5121" width="8" customWidth="1"/>
    <col min="5122" max="5122" width="11.28515625" customWidth="1"/>
    <col min="5123" max="5123" width="43.42578125" customWidth="1"/>
    <col min="5124" max="5124" width="10" customWidth="1"/>
    <col min="5125" max="5125" width="10.28515625" customWidth="1"/>
    <col min="5126" max="5126" width="9.85546875" customWidth="1"/>
    <col min="5127" max="5135" width="10.28515625" customWidth="1"/>
    <col min="5136" max="5136" width="12.7109375" customWidth="1"/>
    <col min="5137" max="5137" width="11.42578125" customWidth="1"/>
    <col min="5138" max="5138" width="11.85546875" customWidth="1"/>
    <col min="5140" max="5140" width="9.28515625" bestFit="1" customWidth="1"/>
    <col min="5141" max="5141" width="9.85546875" bestFit="1" customWidth="1"/>
    <col min="5142" max="5142" width="9.28515625" bestFit="1" customWidth="1"/>
    <col min="5377" max="5377" width="8" customWidth="1"/>
    <col min="5378" max="5378" width="11.28515625" customWidth="1"/>
    <col min="5379" max="5379" width="43.42578125" customWidth="1"/>
    <col min="5380" max="5380" width="10" customWidth="1"/>
    <col min="5381" max="5381" width="10.28515625" customWidth="1"/>
    <col min="5382" max="5382" width="9.85546875" customWidth="1"/>
    <col min="5383" max="5391" width="10.28515625" customWidth="1"/>
    <col min="5392" max="5392" width="12.7109375" customWidth="1"/>
    <col min="5393" max="5393" width="11.42578125" customWidth="1"/>
    <col min="5394" max="5394" width="11.85546875" customWidth="1"/>
    <col min="5396" max="5396" width="9.28515625" bestFit="1" customWidth="1"/>
    <col min="5397" max="5397" width="9.85546875" bestFit="1" customWidth="1"/>
    <col min="5398" max="5398" width="9.28515625" bestFit="1" customWidth="1"/>
    <col min="5633" max="5633" width="8" customWidth="1"/>
    <col min="5634" max="5634" width="11.28515625" customWidth="1"/>
    <col min="5635" max="5635" width="43.42578125" customWidth="1"/>
    <col min="5636" max="5636" width="10" customWidth="1"/>
    <col min="5637" max="5637" width="10.28515625" customWidth="1"/>
    <col min="5638" max="5638" width="9.85546875" customWidth="1"/>
    <col min="5639" max="5647" width="10.28515625" customWidth="1"/>
    <col min="5648" max="5648" width="12.7109375" customWidth="1"/>
    <col min="5649" max="5649" width="11.42578125" customWidth="1"/>
    <col min="5650" max="5650" width="11.85546875" customWidth="1"/>
    <col min="5652" max="5652" width="9.28515625" bestFit="1" customWidth="1"/>
    <col min="5653" max="5653" width="9.85546875" bestFit="1" customWidth="1"/>
    <col min="5654" max="5654" width="9.28515625" bestFit="1" customWidth="1"/>
    <col min="5889" max="5889" width="8" customWidth="1"/>
    <col min="5890" max="5890" width="11.28515625" customWidth="1"/>
    <col min="5891" max="5891" width="43.42578125" customWidth="1"/>
    <col min="5892" max="5892" width="10" customWidth="1"/>
    <col min="5893" max="5893" width="10.28515625" customWidth="1"/>
    <col min="5894" max="5894" width="9.85546875" customWidth="1"/>
    <col min="5895" max="5903" width="10.28515625" customWidth="1"/>
    <col min="5904" max="5904" width="12.7109375" customWidth="1"/>
    <col min="5905" max="5905" width="11.42578125" customWidth="1"/>
    <col min="5906" max="5906" width="11.85546875" customWidth="1"/>
    <col min="5908" max="5908" width="9.28515625" bestFit="1" customWidth="1"/>
    <col min="5909" max="5909" width="9.85546875" bestFit="1" customWidth="1"/>
    <col min="5910" max="5910" width="9.28515625" bestFit="1" customWidth="1"/>
    <col min="6145" max="6145" width="8" customWidth="1"/>
    <col min="6146" max="6146" width="11.28515625" customWidth="1"/>
    <col min="6147" max="6147" width="43.42578125" customWidth="1"/>
    <col min="6148" max="6148" width="10" customWidth="1"/>
    <col min="6149" max="6149" width="10.28515625" customWidth="1"/>
    <col min="6150" max="6150" width="9.85546875" customWidth="1"/>
    <col min="6151" max="6159" width="10.28515625" customWidth="1"/>
    <col min="6160" max="6160" width="12.7109375" customWidth="1"/>
    <col min="6161" max="6161" width="11.42578125" customWidth="1"/>
    <col min="6162" max="6162" width="11.85546875" customWidth="1"/>
    <col min="6164" max="6164" width="9.28515625" bestFit="1" customWidth="1"/>
    <col min="6165" max="6165" width="9.85546875" bestFit="1" customWidth="1"/>
    <col min="6166" max="6166" width="9.28515625" bestFit="1" customWidth="1"/>
    <col min="6401" max="6401" width="8" customWidth="1"/>
    <col min="6402" max="6402" width="11.28515625" customWidth="1"/>
    <col min="6403" max="6403" width="43.42578125" customWidth="1"/>
    <col min="6404" max="6404" width="10" customWidth="1"/>
    <col min="6405" max="6405" width="10.28515625" customWidth="1"/>
    <col min="6406" max="6406" width="9.85546875" customWidth="1"/>
    <col min="6407" max="6415" width="10.28515625" customWidth="1"/>
    <col min="6416" max="6416" width="12.7109375" customWidth="1"/>
    <col min="6417" max="6417" width="11.42578125" customWidth="1"/>
    <col min="6418" max="6418" width="11.85546875" customWidth="1"/>
    <col min="6420" max="6420" width="9.28515625" bestFit="1" customWidth="1"/>
    <col min="6421" max="6421" width="9.85546875" bestFit="1" customWidth="1"/>
    <col min="6422" max="6422" width="9.28515625" bestFit="1" customWidth="1"/>
    <col min="6657" max="6657" width="8" customWidth="1"/>
    <col min="6658" max="6658" width="11.28515625" customWidth="1"/>
    <col min="6659" max="6659" width="43.42578125" customWidth="1"/>
    <col min="6660" max="6660" width="10" customWidth="1"/>
    <col min="6661" max="6661" width="10.28515625" customWidth="1"/>
    <col min="6662" max="6662" width="9.85546875" customWidth="1"/>
    <col min="6663" max="6671" width="10.28515625" customWidth="1"/>
    <col min="6672" max="6672" width="12.7109375" customWidth="1"/>
    <col min="6673" max="6673" width="11.42578125" customWidth="1"/>
    <col min="6674" max="6674" width="11.85546875" customWidth="1"/>
    <col min="6676" max="6676" width="9.28515625" bestFit="1" customWidth="1"/>
    <col min="6677" max="6677" width="9.85546875" bestFit="1" customWidth="1"/>
    <col min="6678" max="6678" width="9.28515625" bestFit="1" customWidth="1"/>
    <col min="6913" max="6913" width="8" customWidth="1"/>
    <col min="6914" max="6914" width="11.28515625" customWidth="1"/>
    <col min="6915" max="6915" width="43.42578125" customWidth="1"/>
    <col min="6916" max="6916" width="10" customWidth="1"/>
    <col min="6917" max="6917" width="10.28515625" customWidth="1"/>
    <col min="6918" max="6918" width="9.85546875" customWidth="1"/>
    <col min="6919" max="6927" width="10.28515625" customWidth="1"/>
    <col min="6928" max="6928" width="12.7109375" customWidth="1"/>
    <col min="6929" max="6929" width="11.42578125" customWidth="1"/>
    <col min="6930" max="6930" width="11.85546875" customWidth="1"/>
    <col min="6932" max="6932" width="9.28515625" bestFit="1" customWidth="1"/>
    <col min="6933" max="6933" width="9.85546875" bestFit="1" customWidth="1"/>
    <col min="6934" max="6934" width="9.28515625" bestFit="1" customWidth="1"/>
    <col min="7169" max="7169" width="8" customWidth="1"/>
    <col min="7170" max="7170" width="11.28515625" customWidth="1"/>
    <col min="7171" max="7171" width="43.42578125" customWidth="1"/>
    <col min="7172" max="7172" width="10" customWidth="1"/>
    <col min="7173" max="7173" width="10.28515625" customWidth="1"/>
    <col min="7174" max="7174" width="9.85546875" customWidth="1"/>
    <col min="7175" max="7183" width="10.28515625" customWidth="1"/>
    <col min="7184" max="7184" width="12.7109375" customWidth="1"/>
    <col min="7185" max="7185" width="11.42578125" customWidth="1"/>
    <col min="7186" max="7186" width="11.85546875" customWidth="1"/>
    <col min="7188" max="7188" width="9.28515625" bestFit="1" customWidth="1"/>
    <col min="7189" max="7189" width="9.85546875" bestFit="1" customWidth="1"/>
    <col min="7190" max="7190" width="9.28515625" bestFit="1" customWidth="1"/>
    <col min="7425" max="7425" width="8" customWidth="1"/>
    <col min="7426" max="7426" width="11.28515625" customWidth="1"/>
    <col min="7427" max="7427" width="43.42578125" customWidth="1"/>
    <col min="7428" max="7428" width="10" customWidth="1"/>
    <col min="7429" max="7429" width="10.28515625" customWidth="1"/>
    <col min="7430" max="7430" width="9.85546875" customWidth="1"/>
    <col min="7431" max="7439" width="10.28515625" customWidth="1"/>
    <col min="7440" max="7440" width="12.7109375" customWidth="1"/>
    <col min="7441" max="7441" width="11.42578125" customWidth="1"/>
    <col min="7442" max="7442" width="11.85546875" customWidth="1"/>
    <col min="7444" max="7444" width="9.28515625" bestFit="1" customWidth="1"/>
    <col min="7445" max="7445" width="9.85546875" bestFit="1" customWidth="1"/>
    <col min="7446" max="7446" width="9.28515625" bestFit="1" customWidth="1"/>
    <col min="7681" max="7681" width="8" customWidth="1"/>
    <col min="7682" max="7682" width="11.28515625" customWidth="1"/>
    <col min="7683" max="7683" width="43.42578125" customWidth="1"/>
    <col min="7684" max="7684" width="10" customWidth="1"/>
    <col min="7685" max="7685" width="10.28515625" customWidth="1"/>
    <col min="7686" max="7686" width="9.85546875" customWidth="1"/>
    <col min="7687" max="7695" width="10.28515625" customWidth="1"/>
    <col min="7696" max="7696" width="12.7109375" customWidth="1"/>
    <col min="7697" max="7697" width="11.42578125" customWidth="1"/>
    <col min="7698" max="7698" width="11.85546875" customWidth="1"/>
    <col min="7700" max="7700" width="9.28515625" bestFit="1" customWidth="1"/>
    <col min="7701" max="7701" width="9.85546875" bestFit="1" customWidth="1"/>
    <col min="7702" max="7702" width="9.28515625" bestFit="1" customWidth="1"/>
    <col min="7937" max="7937" width="8" customWidth="1"/>
    <col min="7938" max="7938" width="11.28515625" customWidth="1"/>
    <col min="7939" max="7939" width="43.42578125" customWidth="1"/>
    <col min="7940" max="7940" width="10" customWidth="1"/>
    <col min="7941" max="7941" width="10.28515625" customWidth="1"/>
    <col min="7942" max="7942" width="9.85546875" customWidth="1"/>
    <col min="7943" max="7951" width="10.28515625" customWidth="1"/>
    <col min="7952" max="7952" width="12.7109375" customWidth="1"/>
    <col min="7953" max="7953" width="11.42578125" customWidth="1"/>
    <col min="7954" max="7954" width="11.85546875" customWidth="1"/>
    <col min="7956" max="7956" width="9.28515625" bestFit="1" customWidth="1"/>
    <col min="7957" max="7957" width="9.85546875" bestFit="1" customWidth="1"/>
    <col min="7958" max="7958" width="9.28515625" bestFit="1" customWidth="1"/>
    <col min="8193" max="8193" width="8" customWidth="1"/>
    <col min="8194" max="8194" width="11.28515625" customWidth="1"/>
    <col min="8195" max="8195" width="43.42578125" customWidth="1"/>
    <col min="8196" max="8196" width="10" customWidth="1"/>
    <col min="8197" max="8197" width="10.28515625" customWidth="1"/>
    <col min="8198" max="8198" width="9.85546875" customWidth="1"/>
    <col min="8199" max="8207" width="10.28515625" customWidth="1"/>
    <col min="8208" max="8208" width="12.7109375" customWidth="1"/>
    <col min="8209" max="8209" width="11.42578125" customWidth="1"/>
    <col min="8210" max="8210" width="11.85546875" customWidth="1"/>
    <col min="8212" max="8212" width="9.28515625" bestFit="1" customWidth="1"/>
    <col min="8213" max="8213" width="9.85546875" bestFit="1" customWidth="1"/>
    <col min="8214" max="8214" width="9.28515625" bestFit="1" customWidth="1"/>
    <col min="8449" max="8449" width="8" customWidth="1"/>
    <col min="8450" max="8450" width="11.28515625" customWidth="1"/>
    <col min="8451" max="8451" width="43.42578125" customWidth="1"/>
    <col min="8452" max="8452" width="10" customWidth="1"/>
    <col min="8453" max="8453" width="10.28515625" customWidth="1"/>
    <col min="8454" max="8454" width="9.85546875" customWidth="1"/>
    <col min="8455" max="8463" width="10.28515625" customWidth="1"/>
    <col min="8464" max="8464" width="12.7109375" customWidth="1"/>
    <col min="8465" max="8465" width="11.42578125" customWidth="1"/>
    <col min="8466" max="8466" width="11.85546875" customWidth="1"/>
    <col min="8468" max="8468" width="9.28515625" bestFit="1" customWidth="1"/>
    <col min="8469" max="8469" width="9.85546875" bestFit="1" customWidth="1"/>
    <col min="8470" max="8470" width="9.28515625" bestFit="1" customWidth="1"/>
    <col min="8705" max="8705" width="8" customWidth="1"/>
    <col min="8706" max="8706" width="11.28515625" customWidth="1"/>
    <col min="8707" max="8707" width="43.42578125" customWidth="1"/>
    <col min="8708" max="8708" width="10" customWidth="1"/>
    <col min="8709" max="8709" width="10.28515625" customWidth="1"/>
    <col min="8710" max="8710" width="9.85546875" customWidth="1"/>
    <col min="8711" max="8719" width="10.28515625" customWidth="1"/>
    <col min="8720" max="8720" width="12.7109375" customWidth="1"/>
    <col min="8721" max="8721" width="11.42578125" customWidth="1"/>
    <col min="8722" max="8722" width="11.85546875" customWidth="1"/>
    <col min="8724" max="8724" width="9.28515625" bestFit="1" customWidth="1"/>
    <col min="8725" max="8725" width="9.85546875" bestFit="1" customWidth="1"/>
    <col min="8726" max="8726" width="9.28515625" bestFit="1" customWidth="1"/>
    <col min="8961" max="8961" width="8" customWidth="1"/>
    <col min="8962" max="8962" width="11.28515625" customWidth="1"/>
    <col min="8963" max="8963" width="43.42578125" customWidth="1"/>
    <col min="8964" max="8964" width="10" customWidth="1"/>
    <col min="8965" max="8965" width="10.28515625" customWidth="1"/>
    <col min="8966" max="8966" width="9.85546875" customWidth="1"/>
    <col min="8967" max="8975" width="10.28515625" customWidth="1"/>
    <col min="8976" max="8976" width="12.7109375" customWidth="1"/>
    <col min="8977" max="8977" width="11.42578125" customWidth="1"/>
    <col min="8978" max="8978" width="11.85546875" customWidth="1"/>
    <col min="8980" max="8980" width="9.28515625" bestFit="1" customWidth="1"/>
    <col min="8981" max="8981" width="9.85546875" bestFit="1" customWidth="1"/>
    <col min="8982" max="8982" width="9.28515625" bestFit="1" customWidth="1"/>
    <col min="9217" max="9217" width="8" customWidth="1"/>
    <col min="9218" max="9218" width="11.28515625" customWidth="1"/>
    <col min="9219" max="9219" width="43.42578125" customWidth="1"/>
    <col min="9220" max="9220" width="10" customWidth="1"/>
    <col min="9221" max="9221" width="10.28515625" customWidth="1"/>
    <col min="9222" max="9222" width="9.85546875" customWidth="1"/>
    <col min="9223" max="9231" width="10.28515625" customWidth="1"/>
    <col min="9232" max="9232" width="12.7109375" customWidth="1"/>
    <col min="9233" max="9233" width="11.42578125" customWidth="1"/>
    <col min="9234" max="9234" width="11.85546875" customWidth="1"/>
    <col min="9236" max="9236" width="9.28515625" bestFit="1" customWidth="1"/>
    <col min="9237" max="9237" width="9.85546875" bestFit="1" customWidth="1"/>
    <col min="9238" max="9238" width="9.28515625" bestFit="1" customWidth="1"/>
    <col min="9473" max="9473" width="8" customWidth="1"/>
    <col min="9474" max="9474" width="11.28515625" customWidth="1"/>
    <col min="9475" max="9475" width="43.42578125" customWidth="1"/>
    <col min="9476" max="9476" width="10" customWidth="1"/>
    <col min="9477" max="9477" width="10.28515625" customWidth="1"/>
    <col min="9478" max="9478" width="9.85546875" customWidth="1"/>
    <col min="9479" max="9487" width="10.28515625" customWidth="1"/>
    <col min="9488" max="9488" width="12.7109375" customWidth="1"/>
    <col min="9489" max="9489" width="11.42578125" customWidth="1"/>
    <col min="9490" max="9490" width="11.85546875" customWidth="1"/>
    <col min="9492" max="9492" width="9.28515625" bestFit="1" customWidth="1"/>
    <col min="9493" max="9493" width="9.85546875" bestFit="1" customWidth="1"/>
    <col min="9494" max="9494" width="9.28515625" bestFit="1" customWidth="1"/>
    <col min="9729" max="9729" width="8" customWidth="1"/>
    <col min="9730" max="9730" width="11.28515625" customWidth="1"/>
    <col min="9731" max="9731" width="43.42578125" customWidth="1"/>
    <col min="9732" max="9732" width="10" customWidth="1"/>
    <col min="9733" max="9733" width="10.28515625" customWidth="1"/>
    <col min="9734" max="9734" width="9.85546875" customWidth="1"/>
    <col min="9735" max="9743" width="10.28515625" customWidth="1"/>
    <col min="9744" max="9744" width="12.7109375" customWidth="1"/>
    <col min="9745" max="9745" width="11.42578125" customWidth="1"/>
    <col min="9746" max="9746" width="11.85546875" customWidth="1"/>
    <col min="9748" max="9748" width="9.28515625" bestFit="1" customWidth="1"/>
    <col min="9749" max="9749" width="9.85546875" bestFit="1" customWidth="1"/>
    <col min="9750" max="9750" width="9.28515625" bestFit="1" customWidth="1"/>
    <col min="9985" max="9985" width="8" customWidth="1"/>
    <col min="9986" max="9986" width="11.28515625" customWidth="1"/>
    <col min="9987" max="9987" width="43.42578125" customWidth="1"/>
    <col min="9988" max="9988" width="10" customWidth="1"/>
    <col min="9989" max="9989" width="10.28515625" customWidth="1"/>
    <col min="9990" max="9990" width="9.85546875" customWidth="1"/>
    <col min="9991" max="9999" width="10.28515625" customWidth="1"/>
    <col min="10000" max="10000" width="12.7109375" customWidth="1"/>
    <col min="10001" max="10001" width="11.42578125" customWidth="1"/>
    <col min="10002" max="10002" width="11.85546875" customWidth="1"/>
    <col min="10004" max="10004" width="9.28515625" bestFit="1" customWidth="1"/>
    <col min="10005" max="10005" width="9.85546875" bestFit="1" customWidth="1"/>
    <col min="10006" max="10006" width="9.28515625" bestFit="1" customWidth="1"/>
    <col min="10241" max="10241" width="8" customWidth="1"/>
    <col min="10242" max="10242" width="11.28515625" customWidth="1"/>
    <col min="10243" max="10243" width="43.42578125" customWidth="1"/>
    <col min="10244" max="10244" width="10" customWidth="1"/>
    <col min="10245" max="10245" width="10.28515625" customWidth="1"/>
    <col min="10246" max="10246" width="9.85546875" customWidth="1"/>
    <col min="10247" max="10255" width="10.28515625" customWidth="1"/>
    <col min="10256" max="10256" width="12.7109375" customWidth="1"/>
    <col min="10257" max="10257" width="11.42578125" customWidth="1"/>
    <col min="10258" max="10258" width="11.85546875" customWidth="1"/>
    <col min="10260" max="10260" width="9.28515625" bestFit="1" customWidth="1"/>
    <col min="10261" max="10261" width="9.85546875" bestFit="1" customWidth="1"/>
    <col min="10262" max="10262" width="9.28515625" bestFit="1" customWidth="1"/>
    <col min="10497" max="10497" width="8" customWidth="1"/>
    <col min="10498" max="10498" width="11.28515625" customWidth="1"/>
    <col min="10499" max="10499" width="43.42578125" customWidth="1"/>
    <col min="10500" max="10500" width="10" customWidth="1"/>
    <col min="10501" max="10501" width="10.28515625" customWidth="1"/>
    <col min="10502" max="10502" width="9.85546875" customWidth="1"/>
    <col min="10503" max="10511" width="10.28515625" customWidth="1"/>
    <col min="10512" max="10512" width="12.7109375" customWidth="1"/>
    <col min="10513" max="10513" width="11.42578125" customWidth="1"/>
    <col min="10514" max="10514" width="11.85546875" customWidth="1"/>
    <col min="10516" max="10516" width="9.28515625" bestFit="1" customWidth="1"/>
    <col min="10517" max="10517" width="9.85546875" bestFit="1" customWidth="1"/>
    <col min="10518" max="10518" width="9.28515625" bestFit="1" customWidth="1"/>
    <col min="10753" max="10753" width="8" customWidth="1"/>
    <col min="10754" max="10754" width="11.28515625" customWidth="1"/>
    <col min="10755" max="10755" width="43.42578125" customWidth="1"/>
    <col min="10756" max="10756" width="10" customWidth="1"/>
    <col min="10757" max="10757" width="10.28515625" customWidth="1"/>
    <col min="10758" max="10758" width="9.85546875" customWidth="1"/>
    <col min="10759" max="10767" width="10.28515625" customWidth="1"/>
    <col min="10768" max="10768" width="12.7109375" customWidth="1"/>
    <col min="10769" max="10769" width="11.42578125" customWidth="1"/>
    <col min="10770" max="10770" width="11.85546875" customWidth="1"/>
    <col min="10772" max="10772" width="9.28515625" bestFit="1" customWidth="1"/>
    <col min="10773" max="10773" width="9.85546875" bestFit="1" customWidth="1"/>
    <col min="10774" max="10774" width="9.28515625" bestFit="1" customWidth="1"/>
    <col min="11009" max="11009" width="8" customWidth="1"/>
    <col min="11010" max="11010" width="11.28515625" customWidth="1"/>
    <col min="11011" max="11011" width="43.42578125" customWidth="1"/>
    <col min="11012" max="11012" width="10" customWidth="1"/>
    <col min="11013" max="11013" width="10.28515625" customWidth="1"/>
    <col min="11014" max="11014" width="9.85546875" customWidth="1"/>
    <col min="11015" max="11023" width="10.28515625" customWidth="1"/>
    <col min="11024" max="11024" width="12.7109375" customWidth="1"/>
    <col min="11025" max="11025" width="11.42578125" customWidth="1"/>
    <col min="11026" max="11026" width="11.85546875" customWidth="1"/>
    <col min="11028" max="11028" width="9.28515625" bestFit="1" customWidth="1"/>
    <col min="11029" max="11029" width="9.85546875" bestFit="1" customWidth="1"/>
    <col min="11030" max="11030" width="9.28515625" bestFit="1" customWidth="1"/>
    <col min="11265" max="11265" width="8" customWidth="1"/>
    <col min="11266" max="11266" width="11.28515625" customWidth="1"/>
    <col min="11267" max="11267" width="43.42578125" customWidth="1"/>
    <col min="11268" max="11268" width="10" customWidth="1"/>
    <col min="11269" max="11269" width="10.28515625" customWidth="1"/>
    <col min="11270" max="11270" width="9.85546875" customWidth="1"/>
    <col min="11271" max="11279" width="10.28515625" customWidth="1"/>
    <col min="11280" max="11280" width="12.7109375" customWidth="1"/>
    <col min="11281" max="11281" width="11.42578125" customWidth="1"/>
    <col min="11282" max="11282" width="11.85546875" customWidth="1"/>
    <col min="11284" max="11284" width="9.28515625" bestFit="1" customWidth="1"/>
    <col min="11285" max="11285" width="9.85546875" bestFit="1" customWidth="1"/>
    <col min="11286" max="11286" width="9.28515625" bestFit="1" customWidth="1"/>
    <col min="11521" max="11521" width="8" customWidth="1"/>
    <col min="11522" max="11522" width="11.28515625" customWidth="1"/>
    <col min="11523" max="11523" width="43.42578125" customWidth="1"/>
    <col min="11524" max="11524" width="10" customWidth="1"/>
    <col min="11525" max="11525" width="10.28515625" customWidth="1"/>
    <col min="11526" max="11526" width="9.85546875" customWidth="1"/>
    <col min="11527" max="11535" width="10.28515625" customWidth="1"/>
    <col min="11536" max="11536" width="12.7109375" customWidth="1"/>
    <col min="11537" max="11537" width="11.42578125" customWidth="1"/>
    <col min="11538" max="11538" width="11.85546875" customWidth="1"/>
    <col min="11540" max="11540" width="9.28515625" bestFit="1" customWidth="1"/>
    <col min="11541" max="11541" width="9.85546875" bestFit="1" customWidth="1"/>
    <col min="11542" max="11542" width="9.28515625" bestFit="1" customWidth="1"/>
    <col min="11777" max="11777" width="8" customWidth="1"/>
    <col min="11778" max="11778" width="11.28515625" customWidth="1"/>
    <col min="11779" max="11779" width="43.42578125" customWidth="1"/>
    <col min="11780" max="11780" width="10" customWidth="1"/>
    <col min="11781" max="11781" width="10.28515625" customWidth="1"/>
    <col min="11782" max="11782" width="9.85546875" customWidth="1"/>
    <col min="11783" max="11791" width="10.28515625" customWidth="1"/>
    <col min="11792" max="11792" width="12.7109375" customWidth="1"/>
    <col min="11793" max="11793" width="11.42578125" customWidth="1"/>
    <col min="11794" max="11794" width="11.85546875" customWidth="1"/>
    <col min="11796" max="11796" width="9.28515625" bestFit="1" customWidth="1"/>
    <col min="11797" max="11797" width="9.85546875" bestFit="1" customWidth="1"/>
    <col min="11798" max="11798" width="9.28515625" bestFit="1" customWidth="1"/>
    <col min="12033" max="12033" width="8" customWidth="1"/>
    <col min="12034" max="12034" width="11.28515625" customWidth="1"/>
    <col min="12035" max="12035" width="43.42578125" customWidth="1"/>
    <col min="12036" max="12036" width="10" customWidth="1"/>
    <col min="12037" max="12037" width="10.28515625" customWidth="1"/>
    <col min="12038" max="12038" width="9.85546875" customWidth="1"/>
    <col min="12039" max="12047" width="10.28515625" customWidth="1"/>
    <col min="12048" max="12048" width="12.7109375" customWidth="1"/>
    <col min="12049" max="12049" width="11.42578125" customWidth="1"/>
    <col min="12050" max="12050" width="11.85546875" customWidth="1"/>
    <col min="12052" max="12052" width="9.28515625" bestFit="1" customWidth="1"/>
    <col min="12053" max="12053" width="9.85546875" bestFit="1" customWidth="1"/>
    <col min="12054" max="12054" width="9.28515625" bestFit="1" customWidth="1"/>
    <col min="12289" max="12289" width="8" customWidth="1"/>
    <col min="12290" max="12290" width="11.28515625" customWidth="1"/>
    <col min="12291" max="12291" width="43.42578125" customWidth="1"/>
    <col min="12292" max="12292" width="10" customWidth="1"/>
    <col min="12293" max="12293" width="10.28515625" customWidth="1"/>
    <col min="12294" max="12294" width="9.85546875" customWidth="1"/>
    <col min="12295" max="12303" width="10.28515625" customWidth="1"/>
    <col min="12304" max="12304" width="12.7109375" customWidth="1"/>
    <col min="12305" max="12305" width="11.42578125" customWidth="1"/>
    <col min="12306" max="12306" width="11.85546875" customWidth="1"/>
    <col min="12308" max="12308" width="9.28515625" bestFit="1" customWidth="1"/>
    <col min="12309" max="12309" width="9.85546875" bestFit="1" customWidth="1"/>
    <col min="12310" max="12310" width="9.28515625" bestFit="1" customWidth="1"/>
    <col min="12545" max="12545" width="8" customWidth="1"/>
    <col min="12546" max="12546" width="11.28515625" customWidth="1"/>
    <col min="12547" max="12547" width="43.42578125" customWidth="1"/>
    <col min="12548" max="12548" width="10" customWidth="1"/>
    <col min="12549" max="12549" width="10.28515625" customWidth="1"/>
    <col min="12550" max="12550" width="9.85546875" customWidth="1"/>
    <col min="12551" max="12559" width="10.28515625" customWidth="1"/>
    <col min="12560" max="12560" width="12.7109375" customWidth="1"/>
    <col min="12561" max="12561" width="11.42578125" customWidth="1"/>
    <col min="12562" max="12562" width="11.85546875" customWidth="1"/>
    <col min="12564" max="12564" width="9.28515625" bestFit="1" customWidth="1"/>
    <col min="12565" max="12565" width="9.85546875" bestFit="1" customWidth="1"/>
    <col min="12566" max="12566" width="9.28515625" bestFit="1" customWidth="1"/>
    <col min="12801" max="12801" width="8" customWidth="1"/>
    <col min="12802" max="12802" width="11.28515625" customWidth="1"/>
    <col min="12803" max="12803" width="43.42578125" customWidth="1"/>
    <col min="12804" max="12804" width="10" customWidth="1"/>
    <col min="12805" max="12805" width="10.28515625" customWidth="1"/>
    <col min="12806" max="12806" width="9.85546875" customWidth="1"/>
    <col min="12807" max="12815" width="10.28515625" customWidth="1"/>
    <col min="12816" max="12816" width="12.7109375" customWidth="1"/>
    <col min="12817" max="12817" width="11.42578125" customWidth="1"/>
    <col min="12818" max="12818" width="11.85546875" customWidth="1"/>
    <col min="12820" max="12820" width="9.28515625" bestFit="1" customWidth="1"/>
    <col min="12821" max="12821" width="9.85546875" bestFit="1" customWidth="1"/>
    <col min="12822" max="12822" width="9.28515625" bestFit="1" customWidth="1"/>
    <col min="13057" max="13057" width="8" customWidth="1"/>
    <col min="13058" max="13058" width="11.28515625" customWidth="1"/>
    <col min="13059" max="13059" width="43.42578125" customWidth="1"/>
    <col min="13060" max="13060" width="10" customWidth="1"/>
    <col min="13061" max="13061" width="10.28515625" customWidth="1"/>
    <col min="13062" max="13062" width="9.85546875" customWidth="1"/>
    <col min="13063" max="13071" width="10.28515625" customWidth="1"/>
    <col min="13072" max="13072" width="12.7109375" customWidth="1"/>
    <col min="13073" max="13073" width="11.42578125" customWidth="1"/>
    <col min="13074" max="13074" width="11.85546875" customWidth="1"/>
    <col min="13076" max="13076" width="9.28515625" bestFit="1" customWidth="1"/>
    <col min="13077" max="13077" width="9.85546875" bestFit="1" customWidth="1"/>
    <col min="13078" max="13078" width="9.28515625" bestFit="1" customWidth="1"/>
    <col min="13313" max="13313" width="8" customWidth="1"/>
    <col min="13314" max="13314" width="11.28515625" customWidth="1"/>
    <col min="13315" max="13315" width="43.42578125" customWidth="1"/>
    <col min="13316" max="13316" width="10" customWidth="1"/>
    <col min="13317" max="13317" width="10.28515625" customWidth="1"/>
    <col min="13318" max="13318" width="9.85546875" customWidth="1"/>
    <col min="13319" max="13327" width="10.28515625" customWidth="1"/>
    <col min="13328" max="13328" width="12.7109375" customWidth="1"/>
    <col min="13329" max="13329" width="11.42578125" customWidth="1"/>
    <col min="13330" max="13330" width="11.85546875" customWidth="1"/>
    <col min="13332" max="13332" width="9.28515625" bestFit="1" customWidth="1"/>
    <col min="13333" max="13333" width="9.85546875" bestFit="1" customWidth="1"/>
    <col min="13334" max="13334" width="9.28515625" bestFit="1" customWidth="1"/>
    <col min="13569" max="13569" width="8" customWidth="1"/>
    <col min="13570" max="13570" width="11.28515625" customWidth="1"/>
    <col min="13571" max="13571" width="43.42578125" customWidth="1"/>
    <col min="13572" max="13572" width="10" customWidth="1"/>
    <col min="13573" max="13573" width="10.28515625" customWidth="1"/>
    <col min="13574" max="13574" width="9.85546875" customWidth="1"/>
    <col min="13575" max="13583" width="10.28515625" customWidth="1"/>
    <col min="13584" max="13584" width="12.7109375" customWidth="1"/>
    <col min="13585" max="13585" width="11.42578125" customWidth="1"/>
    <col min="13586" max="13586" width="11.85546875" customWidth="1"/>
    <col min="13588" max="13588" width="9.28515625" bestFit="1" customWidth="1"/>
    <col min="13589" max="13589" width="9.85546875" bestFit="1" customWidth="1"/>
    <col min="13590" max="13590" width="9.28515625" bestFit="1" customWidth="1"/>
    <col min="13825" max="13825" width="8" customWidth="1"/>
    <col min="13826" max="13826" width="11.28515625" customWidth="1"/>
    <col min="13827" max="13827" width="43.42578125" customWidth="1"/>
    <col min="13828" max="13828" width="10" customWidth="1"/>
    <col min="13829" max="13829" width="10.28515625" customWidth="1"/>
    <col min="13830" max="13830" width="9.85546875" customWidth="1"/>
    <col min="13831" max="13839" width="10.28515625" customWidth="1"/>
    <col min="13840" max="13840" width="12.7109375" customWidth="1"/>
    <col min="13841" max="13841" width="11.42578125" customWidth="1"/>
    <col min="13842" max="13842" width="11.85546875" customWidth="1"/>
    <col min="13844" max="13844" width="9.28515625" bestFit="1" customWidth="1"/>
    <col min="13845" max="13845" width="9.85546875" bestFit="1" customWidth="1"/>
    <col min="13846" max="13846" width="9.28515625" bestFit="1" customWidth="1"/>
    <col min="14081" max="14081" width="8" customWidth="1"/>
    <col min="14082" max="14082" width="11.28515625" customWidth="1"/>
    <col min="14083" max="14083" width="43.42578125" customWidth="1"/>
    <col min="14084" max="14084" width="10" customWidth="1"/>
    <col min="14085" max="14085" width="10.28515625" customWidth="1"/>
    <col min="14086" max="14086" width="9.85546875" customWidth="1"/>
    <col min="14087" max="14095" width="10.28515625" customWidth="1"/>
    <col min="14096" max="14096" width="12.7109375" customWidth="1"/>
    <col min="14097" max="14097" width="11.42578125" customWidth="1"/>
    <col min="14098" max="14098" width="11.85546875" customWidth="1"/>
    <col min="14100" max="14100" width="9.28515625" bestFit="1" customWidth="1"/>
    <col min="14101" max="14101" width="9.85546875" bestFit="1" customWidth="1"/>
    <col min="14102" max="14102" width="9.28515625" bestFit="1" customWidth="1"/>
    <col min="14337" max="14337" width="8" customWidth="1"/>
    <col min="14338" max="14338" width="11.28515625" customWidth="1"/>
    <col min="14339" max="14339" width="43.42578125" customWidth="1"/>
    <col min="14340" max="14340" width="10" customWidth="1"/>
    <col min="14341" max="14341" width="10.28515625" customWidth="1"/>
    <col min="14342" max="14342" width="9.85546875" customWidth="1"/>
    <col min="14343" max="14351" width="10.28515625" customWidth="1"/>
    <col min="14352" max="14352" width="12.7109375" customWidth="1"/>
    <col min="14353" max="14353" width="11.42578125" customWidth="1"/>
    <col min="14354" max="14354" width="11.85546875" customWidth="1"/>
    <col min="14356" max="14356" width="9.28515625" bestFit="1" customWidth="1"/>
    <col min="14357" max="14357" width="9.85546875" bestFit="1" customWidth="1"/>
    <col min="14358" max="14358" width="9.28515625" bestFit="1" customWidth="1"/>
    <col min="14593" max="14593" width="8" customWidth="1"/>
    <col min="14594" max="14594" width="11.28515625" customWidth="1"/>
    <col min="14595" max="14595" width="43.42578125" customWidth="1"/>
    <col min="14596" max="14596" width="10" customWidth="1"/>
    <col min="14597" max="14597" width="10.28515625" customWidth="1"/>
    <col min="14598" max="14598" width="9.85546875" customWidth="1"/>
    <col min="14599" max="14607" width="10.28515625" customWidth="1"/>
    <col min="14608" max="14608" width="12.7109375" customWidth="1"/>
    <col min="14609" max="14609" width="11.42578125" customWidth="1"/>
    <col min="14610" max="14610" width="11.85546875" customWidth="1"/>
    <col min="14612" max="14612" width="9.28515625" bestFit="1" customWidth="1"/>
    <col min="14613" max="14613" width="9.85546875" bestFit="1" customWidth="1"/>
    <col min="14614" max="14614" width="9.28515625" bestFit="1" customWidth="1"/>
    <col min="14849" max="14849" width="8" customWidth="1"/>
    <col min="14850" max="14850" width="11.28515625" customWidth="1"/>
    <col min="14851" max="14851" width="43.42578125" customWidth="1"/>
    <col min="14852" max="14852" width="10" customWidth="1"/>
    <col min="14853" max="14853" width="10.28515625" customWidth="1"/>
    <col min="14854" max="14854" width="9.85546875" customWidth="1"/>
    <col min="14855" max="14863" width="10.28515625" customWidth="1"/>
    <col min="14864" max="14864" width="12.7109375" customWidth="1"/>
    <col min="14865" max="14865" width="11.42578125" customWidth="1"/>
    <col min="14866" max="14866" width="11.85546875" customWidth="1"/>
    <col min="14868" max="14868" width="9.28515625" bestFit="1" customWidth="1"/>
    <col min="14869" max="14869" width="9.85546875" bestFit="1" customWidth="1"/>
    <col min="14870" max="14870" width="9.28515625" bestFit="1" customWidth="1"/>
    <col min="15105" max="15105" width="8" customWidth="1"/>
    <col min="15106" max="15106" width="11.28515625" customWidth="1"/>
    <col min="15107" max="15107" width="43.42578125" customWidth="1"/>
    <col min="15108" max="15108" width="10" customWidth="1"/>
    <col min="15109" max="15109" width="10.28515625" customWidth="1"/>
    <col min="15110" max="15110" width="9.85546875" customWidth="1"/>
    <col min="15111" max="15119" width="10.28515625" customWidth="1"/>
    <col min="15120" max="15120" width="12.7109375" customWidth="1"/>
    <col min="15121" max="15121" width="11.42578125" customWidth="1"/>
    <col min="15122" max="15122" width="11.85546875" customWidth="1"/>
    <col min="15124" max="15124" width="9.28515625" bestFit="1" customWidth="1"/>
    <col min="15125" max="15125" width="9.85546875" bestFit="1" customWidth="1"/>
    <col min="15126" max="15126" width="9.28515625" bestFit="1" customWidth="1"/>
    <col min="15361" max="15361" width="8" customWidth="1"/>
    <col min="15362" max="15362" width="11.28515625" customWidth="1"/>
    <col min="15363" max="15363" width="43.42578125" customWidth="1"/>
    <col min="15364" max="15364" width="10" customWidth="1"/>
    <col min="15365" max="15365" width="10.28515625" customWidth="1"/>
    <col min="15366" max="15366" width="9.85546875" customWidth="1"/>
    <col min="15367" max="15375" width="10.28515625" customWidth="1"/>
    <col min="15376" max="15376" width="12.7109375" customWidth="1"/>
    <col min="15377" max="15377" width="11.42578125" customWidth="1"/>
    <col min="15378" max="15378" width="11.85546875" customWidth="1"/>
    <col min="15380" max="15380" width="9.28515625" bestFit="1" customWidth="1"/>
    <col min="15381" max="15381" width="9.85546875" bestFit="1" customWidth="1"/>
    <col min="15382" max="15382" width="9.28515625" bestFit="1" customWidth="1"/>
    <col min="15617" max="15617" width="8" customWidth="1"/>
    <col min="15618" max="15618" width="11.28515625" customWidth="1"/>
    <col min="15619" max="15619" width="43.42578125" customWidth="1"/>
    <col min="15620" max="15620" width="10" customWidth="1"/>
    <col min="15621" max="15621" width="10.28515625" customWidth="1"/>
    <col min="15622" max="15622" width="9.85546875" customWidth="1"/>
    <col min="15623" max="15631" width="10.28515625" customWidth="1"/>
    <col min="15632" max="15632" width="12.7109375" customWidth="1"/>
    <col min="15633" max="15633" width="11.42578125" customWidth="1"/>
    <col min="15634" max="15634" width="11.85546875" customWidth="1"/>
    <col min="15636" max="15636" width="9.28515625" bestFit="1" customWidth="1"/>
    <col min="15637" max="15637" width="9.85546875" bestFit="1" customWidth="1"/>
    <col min="15638" max="15638" width="9.28515625" bestFit="1" customWidth="1"/>
    <col min="15873" max="15873" width="8" customWidth="1"/>
    <col min="15874" max="15874" width="11.28515625" customWidth="1"/>
    <col min="15875" max="15875" width="43.42578125" customWidth="1"/>
    <col min="15876" max="15876" width="10" customWidth="1"/>
    <col min="15877" max="15877" width="10.28515625" customWidth="1"/>
    <col min="15878" max="15878" width="9.85546875" customWidth="1"/>
    <col min="15879" max="15887" width="10.28515625" customWidth="1"/>
    <col min="15888" max="15888" width="12.7109375" customWidth="1"/>
    <col min="15889" max="15889" width="11.42578125" customWidth="1"/>
    <col min="15890" max="15890" width="11.85546875" customWidth="1"/>
    <col min="15892" max="15892" width="9.28515625" bestFit="1" customWidth="1"/>
    <col min="15893" max="15893" width="9.85546875" bestFit="1" customWidth="1"/>
    <col min="15894" max="15894" width="9.28515625" bestFit="1" customWidth="1"/>
    <col min="16129" max="16129" width="8" customWidth="1"/>
    <col min="16130" max="16130" width="11.28515625" customWidth="1"/>
    <col min="16131" max="16131" width="43.42578125" customWidth="1"/>
    <col min="16132" max="16132" width="10" customWidth="1"/>
    <col min="16133" max="16133" width="10.28515625" customWidth="1"/>
    <col min="16134" max="16134" width="9.85546875" customWidth="1"/>
    <col min="16135" max="16143" width="10.28515625" customWidth="1"/>
    <col min="16144" max="16144" width="12.7109375" customWidth="1"/>
    <col min="16145" max="16145" width="11.42578125" customWidth="1"/>
    <col min="16146" max="16146" width="11.85546875" customWidth="1"/>
    <col min="16148" max="16148" width="9.28515625" bestFit="1" customWidth="1"/>
    <col min="16149" max="16149" width="9.85546875" bestFit="1" customWidth="1"/>
    <col min="16150" max="16150" width="9.28515625" bestFit="1" customWidth="1"/>
  </cols>
  <sheetData>
    <row r="1" spans="1:23" x14ac:dyDescent="0.25">
      <c r="A1" s="3" t="s">
        <v>107</v>
      </c>
      <c r="B1" s="4"/>
      <c r="E1" s="7"/>
      <c r="F1" s="7"/>
      <c r="G1" s="7"/>
      <c r="H1" s="7"/>
      <c r="I1" s="7"/>
      <c r="J1" s="7"/>
      <c r="K1" s="7"/>
      <c r="L1" s="7"/>
      <c r="M1" s="7"/>
      <c r="R1" s="52" t="s">
        <v>83</v>
      </c>
    </row>
    <row r="2" spans="1:23" x14ac:dyDescent="0.25">
      <c r="A2" s="5" t="s">
        <v>106</v>
      </c>
      <c r="B2" s="6"/>
      <c r="D2" s="7"/>
      <c r="F2" s="7"/>
    </row>
    <row r="3" spans="1:23" ht="8.25" customHeight="1" x14ac:dyDescent="0.25">
      <c r="A3" s="5"/>
      <c r="B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23" x14ac:dyDescent="0.25">
      <c r="A4" s="9" t="s">
        <v>97</v>
      </c>
      <c r="B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3" s="11" customFormat="1" ht="26.25" x14ac:dyDescent="0.25">
      <c r="A5" s="60" t="s">
        <v>40</v>
      </c>
      <c r="B5" s="60" t="s">
        <v>84</v>
      </c>
      <c r="C5" s="60" t="s">
        <v>54</v>
      </c>
      <c r="D5" s="60" t="s">
        <v>39</v>
      </c>
      <c r="E5" s="60" t="s">
        <v>37</v>
      </c>
      <c r="F5" s="60" t="s">
        <v>38</v>
      </c>
      <c r="G5" s="60" t="s">
        <v>44</v>
      </c>
      <c r="H5" s="60" t="s">
        <v>45</v>
      </c>
      <c r="I5" s="60" t="s">
        <v>46</v>
      </c>
      <c r="J5" s="60" t="s">
        <v>47</v>
      </c>
      <c r="K5" s="60" t="s">
        <v>48</v>
      </c>
      <c r="L5" s="60" t="s">
        <v>49</v>
      </c>
      <c r="M5" s="60" t="s">
        <v>50</v>
      </c>
      <c r="N5" s="60" t="s">
        <v>51</v>
      </c>
      <c r="O5" s="60" t="s">
        <v>52</v>
      </c>
      <c r="P5" s="60" t="s">
        <v>53</v>
      </c>
      <c r="Q5" s="61" t="s">
        <v>85</v>
      </c>
      <c r="R5" s="61" t="s">
        <v>43</v>
      </c>
    </row>
    <row r="6" spans="1:23" x14ac:dyDescent="0.25">
      <c r="A6" s="12"/>
      <c r="B6" s="13"/>
      <c r="C6" s="14" t="s">
        <v>41</v>
      </c>
      <c r="D6" s="33">
        <f t="shared" ref="D6:Q6" si="0">SUM(D7:D33)</f>
        <v>56025980.130000003</v>
      </c>
      <c r="E6" s="33">
        <f t="shared" si="0"/>
        <v>3634697.47</v>
      </c>
      <c r="F6" s="33">
        <f t="shared" si="0"/>
        <v>3826636.4900000007</v>
      </c>
      <c r="G6" s="33">
        <f t="shared" si="0"/>
        <v>3830173.0300000012</v>
      </c>
      <c r="H6" s="33">
        <f t="shared" si="0"/>
        <v>4362492.669999999</v>
      </c>
      <c r="I6" s="33">
        <f t="shared" si="0"/>
        <v>4958509.9000000013</v>
      </c>
      <c r="J6" s="33">
        <f t="shared" si="0"/>
        <v>4867400.7999999989</v>
      </c>
      <c r="K6" s="33">
        <f t="shared" si="0"/>
        <v>3947627.4100000011</v>
      </c>
      <c r="L6" s="33">
        <f t="shared" si="0"/>
        <v>4262965.42</v>
      </c>
      <c r="M6" s="33">
        <f t="shared" si="0"/>
        <v>4532895.2799999993</v>
      </c>
      <c r="N6" s="33">
        <f t="shared" si="0"/>
        <v>5693435.2999999989</v>
      </c>
      <c r="O6" s="33">
        <f t="shared" si="0"/>
        <v>4978342.4300000006</v>
      </c>
      <c r="P6" s="33">
        <f t="shared" si="0"/>
        <v>5612460.4300000044</v>
      </c>
      <c r="Q6" s="33">
        <f t="shared" si="0"/>
        <v>54507636.630000003</v>
      </c>
      <c r="R6" s="34">
        <f>Q6/D6</f>
        <v>0.97289929606805792</v>
      </c>
      <c r="T6" s="7"/>
      <c r="U6" s="7"/>
      <c r="V6" s="7"/>
      <c r="W6" s="7"/>
    </row>
    <row r="7" spans="1:23" x14ac:dyDescent="0.25">
      <c r="A7" s="38">
        <v>1553</v>
      </c>
      <c r="B7" s="15" t="s">
        <v>34</v>
      </c>
      <c r="C7" s="53" t="s">
        <v>105</v>
      </c>
      <c r="D7" s="33">
        <v>30468</v>
      </c>
      <c r="E7" s="43">
        <v>30467.599999999999</v>
      </c>
      <c r="F7" s="43">
        <v>0</v>
      </c>
      <c r="G7" s="43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33">
        <v>0</v>
      </c>
      <c r="P7" s="33">
        <v>0</v>
      </c>
      <c r="Q7" s="35">
        <f>E7+F7+G7+H7+I7+J7+K7+L7+M7+N7+O7+P7</f>
        <v>30467.599999999999</v>
      </c>
      <c r="R7" s="34"/>
      <c r="T7" s="7"/>
      <c r="U7" s="7"/>
      <c r="V7" s="7"/>
      <c r="W7" s="7"/>
    </row>
    <row r="8" spans="1:23" ht="26.25" x14ac:dyDescent="0.25">
      <c r="A8" s="38">
        <v>1554</v>
      </c>
      <c r="B8" s="15" t="s">
        <v>34</v>
      </c>
      <c r="C8" s="16" t="s">
        <v>57</v>
      </c>
      <c r="D8" s="43">
        <v>255811</v>
      </c>
      <c r="E8" s="39">
        <v>931.2</v>
      </c>
      <c r="F8" s="39">
        <v>5234.3999999999996</v>
      </c>
      <c r="G8" s="43">
        <v>6250.67</v>
      </c>
      <c r="H8" s="17">
        <v>0</v>
      </c>
      <c r="I8" s="17">
        <v>88858.02</v>
      </c>
      <c r="J8" s="17">
        <v>24853.03</v>
      </c>
      <c r="K8" s="17">
        <v>0</v>
      </c>
      <c r="L8" s="17">
        <v>0</v>
      </c>
      <c r="M8" s="17">
        <v>0</v>
      </c>
      <c r="N8" s="17">
        <v>53160</v>
      </c>
      <c r="O8" s="17">
        <v>76524</v>
      </c>
      <c r="P8" s="17">
        <v>0</v>
      </c>
      <c r="Q8" s="35">
        <f t="shared" ref="Q8:Q33" si="1">E8+F8+G8+H8+I8+J8+K8+L8+M8+N8+O8+P8</f>
        <v>255811.32</v>
      </c>
      <c r="R8" s="34">
        <f t="shared" ref="R8:R33" si="2">Q8/D8</f>
        <v>1.0000012509235334</v>
      </c>
      <c r="T8" s="7"/>
    </row>
    <row r="9" spans="1:23" ht="26.25" x14ac:dyDescent="0.25">
      <c r="A9" s="38">
        <v>1555</v>
      </c>
      <c r="B9" s="15" t="s">
        <v>34</v>
      </c>
      <c r="C9" s="16" t="s">
        <v>58</v>
      </c>
      <c r="D9" s="43">
        <v>65491</v>
      </c>
      <c r="E9" s="39">
        <v>0</v>
      </c>
      <c r="F9" s="39">
        <v>0</v>
      </c>
      <c r="G9" s="43">
        <v>65491.199999999997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35">
        <f>E9+F9+G9+H9+I9+J9+K9+L9+M9+N9+O9+P9</f>
        <v>65491.199999999997</v>
      </c>
      <c r="R9" s="34">
        <f t="shared" si="2"/>
        <v>1.000003053854728</v>
      </c>
      <c r="T9" s="7"/>
    </row>
    <row r="10" spans="1:23" x14ac:dyDescent="0.25">
      <c r="A10" s="38">
        <v>1551</v>
      </c>
      <c r="B10" s="15" t="s">
        <v>34</v>
      </c>
      <c r="C10" s="16" t="s">
        <v>86</v>
      </c>
      <c r="D10" s="43">
        <v>7563242</v>
      </c>
      <c r="E10" s="39">
        <v>300984.57</v>
      </c>
      <c r="F10" s="39">
        <v>366075.29</v>
      </c>
      <c r="G10" s="43">
        <v>256108.08</v>
      </c>
      <c r="H10" s="17">
        <v>445322.86</v>
      </c>
      <c r="I10" s="17">
        <v>878655.39000000013</v>
      </c>
      <c r="J10" s="17">
        <v>799198.92</v>
      </c>
      <c r="K10" s="17">
        <v>429099.34</v>
      </c>
      <c r="L10" s="17">
        <v>235770.76</v>
      </c>
      <c r="M10" s="17">
        <v>542986.66</v>
      </c>
      <c r="N10" s="17">
        <v>706690.43</v>
      </c>
      <c r="O10" s="17">
        <v>666548.37</v>
      </c>
      <c r="P10" s="17">
        <v>681436.76999999979</v>
      </c>
      <c r="Q10" s="35">
        <f t="shared" si="1"/>
        <v>6308877.4399999995</v>
      </c>
      <c r="R10" s="34">
        <f t="shared" si="2"/>
        <v>0.83414988440142457</v>
      </c>
      <c r="T10" s="7"/>
      <c r="U10" s="7"/>
    </row>
    <row r="11" spans="1:23" x14ac:dyDescent="0.25">
      <c r="A11" s="38">
        <v>1560</v>
      </c>
      <c r="B11" s="15" t="s">
        <v>34</v>
      </c>
      <c r="C11" s="16" t="s">
        <v>87</v>
      </c>
      <c r="D11" s="43">
        <v>300000</v>
      </c>
      <c r="E11" s="39">
        <v>0</v>
      </c>
      <c r="F11" s="39">
        <v>0</v>
      </c>
      <c r="G11" s="43">
        <v>0</v>
      </c>
      <c r="H11" s="17">
        <v>0</v>
      </c>
      <c r="I11" s="17">
        <v>0</v>
      </c>
      <c r="J11" s="17">
        <v>5600</v>
      </c>
      <c r="K11" s="17">
        <v>74763.33</v>
      </c>
      <c r="L11" s="17">
        <v>31923.4</v>
      </c>
      <c r="M11" s="17">
        <v>61573.5</v>
      </c>
      <c r="N11" s="17">
        <v>17700.900000000001</v>
      </c>
      <c r="O11" s="17">
        <v>45213.599999999999</v>
      </c>
      <c r="P11" s="17">
        <v>63224.800000000003</v>
      </c>
      <c r="Q11" s="35">
        <f t="shared" si="1"/>
        <v>299999.53000000003</v>
      </c>
      <c r="R11" s="34">
        <f t="shared" si="2"/>
        <v>0.99999843333333338</v>
      </c>
      <c r="T11" s="7"/>
    </row>
    <row r="12" spans="1:23" x14ac:dyDescent="0.25">
      <c r="A12" s="38">
        <v>5002</v>
      </c>
      <c r="B12" s="15" t="s">
        <v>35</v>
      </c>
      <c r="C12" s="16" t="s">
        <v>88</v>
      </c>
      <c r="D12" s="43">
        <v>15007605</v>
      </c>
      <c r="E12" s="39">
        <v>1128969.3500000001</v>
      </c>
      <c r="F12" s="39">
        <v>1101863.73</v>
      </c>
      <c r="G12" s="43">
        <v>1143753.6900000011</v>
      </c>
      <c r="H12" s="17">
        <v>1428436.96</v>
      </c>
      <c r="I12" s="17">
        <v>1295079.32</v>
      </c>
      <c r="J12" s="17">
        <v>1332383.1299999999</v>
      </c>
      <c r="K12" s="17">
        <v>1286739.6200000001</v>
      </c>
      <c r="L12" s="17">
        <v>1462372.65</v>
      </c>
      <c r="M12" s="17">
        <v>1283876.55</v>
      </c>
      <c r="N12" s="17">
        <v>1399650.89</v>
      </c>
      <c r="O12" s="17">
        <v>1236499.27</v>
      </c>
      <c r="P12" s="17">
        <v>1668534.72</v>
      </c>
      <c r="Q12" s="35">
        <f t="shared" si="1"/>
        <v>15768159.880000003</v>
      </c>
      <c r="R12" s="34">
        <f t="shared" si="2"/>
        <v>1.050677964938443</v>
      </c>
      <c r="T12" s="7"/>
    </row>
    <row r="13" spans="1:23" x14ac:dyDescent="0.25">
      <c r="A13" s="38">
        <v>5003</v>
      </c>
      <c r="B13" s="15" t="s">
        <v>35</v>
      </c>
      <c r="C13" s="16" t="s">
        <v>89</v>
      </c>
      <c r="D13" s="43">
        <v>7774734.9999999991</v>
      </c>
      <c r="E13" s="39">
        <v>499531.82</v>
      </c>
      <c r="F13" s="39">
        <v>520700.76</v>
      </c>
      <c r="G13" s="43">
        <v>517550.07</v>
      </c>
      <c r="H13" s="17">
        <v>559270.43000000005</v>
      </c>
      <c r="I13" s="17">
        <v>528350.83000000007</v>
      </c>
      <c r="J13" s="17">
        <v>608762.79999999981</v>
      </c>
      <c r="K13" s="17">
        <v>665156.77999999991</v>
      </c>
      <c r="L13" s="17">
        <v>565400.91</v>
      </c>
      <c r="M13" s="17">
        <v>617709.4800000001</v>
      </c>
      <c r="N13" s="17">
        <v>691233.29999999993</v>
      </c>
      <c r="O13" s="17">
        <v>565666.89</v>
      </c>
      <c r="P13" s="17">
        <v>640123.93999999971</v>
      </c>
      <c r="Q13" s="35">
        <f t="shared" si="1"/>
        <v>6979458.0099999988</v>
      </c>
      <c r="R13" s="34">
        <f t="shared" si="2"/>
        <v>0.8977100840092942</v>
      </c>
      <c r="T13" s="7"/>
    </row>
    <row r="14" spans="1:23" ht="26.25" x14ac:dyDescent="0.25">
      <c r="A14" s="38">
        <v>5005</v>
      </c>
      <c r="B14" s="15" t="s">
        <v>35</v>
      </c>
      <c r="C14" s="16" t="s">
        <v>90</v>
      </c>
      <c r="D14" s="43">
        <v>488810.99999999988</v>
      </c>
      <c r="E14" s="39">
        <v>23099.77</v>
      </c>
      <c r="F14" s="39">
        <v>20813</v>
      </c>
      <c r="G14" s="43">
        <v>37051.160000000003</v>
      </c>
      <c r="H14" s="17">
        <v>29834.74</v>
      </c>
      <c r="I14" s="17">
        <v>45767</v>
      </c>
      <c r="J14" s="17">
        <v>98274</v>
      </c>
      <c r="K14" s="17">
        <v>25246</v>
      </c>
      <c r="L14" s="17">
        <v>39167</v>
      </c>
      <c r="M14" s="17">
        <v>64655</v>
      </c>
      <c r="N14" s="17">
        <v>60740</v>
      </c>
      <c r="O14" s="17">
        <v>31929</v>
      </c>
      <c r="P14" s="17">
        <v>43039</v>
      </c>
      <c r="Q14" s="35">
        <f t="shared" si="1"/>
        <v>519615.67000000004</v>
      </c>
      <c r="R14" s="34">
        <f t="shared" si="2"/>
        <v>1.063019592439614</v>
      </c>
      <c r="T14" s="7"/>
    </row>
    <row r="15" spans="1:23" x14ac:dyDescent="0.25">
      <c r="A15" s="38">
        <v>5008</v>
      </c>
      <c r="B15" s="15" t="s">
        <v>35</v>
      </c>
      <c r="C15" s="16" t="s">
        <v>91</v>
      </c>
      <c r="D15" s="43">
        <v>699290</v>
      </c>
      <c r="E15" s="39">
        <v>2260</v>
      </c>
      <c r="F15" s="39">
        <v>20647</v>
      </c>
      <c r="G15" s="43">
        <v>4254</v>
      </c>
      <c r="H15" s="17">
        <v>7250.56</v>
      </c>
      <c r="I15" s="17">
        <v>185514</v>
      </c>
      <c r="J15" s="17">
        <v>94000</v>
      </c>
      <c r="K15" s="17">
        <v>3274.09</v>
      </c>
      <c r="L15" s="17">
        <v>8293.69</v>
      </c>
      <c r="M15" s="17">
        <v>71245.11</v>
      </c>
      <c r="N15" s="17">
        <v>268027.11</v>
      </c>
      <c r="O15" s="17">
        <v>10468.209999999999</v>
      </c>
      <c r="P15" s="17">
        <v>18698.349999999999</v>
      </c>
      <c r="Q15" s="35">
        <f t="shared" si="1"/>
        <v>693932.12</v>
      </c>
      <c r="R15" s="34">
        <f t="shared" si="2"/>
        <v>0.99233811437314989</v>
      </c>
      <c r="T15" s="7"/>
    </row>
    <row r="16" spans="1:23" x14ac:dyDescent="0.25">
      <c r="A16" s="38">
        <v>5050</v>
      </c>
      <c r="B16" s="15" t="s">
        <v>35</v>
      </c>
      <c r="C16" s="16" t="s">
        <v>65</v>
      </c>
      <c r="D16" s="43">
        <v>53300</v>
      </c>
      <c r="E16" s="39">
        <v>5519.6500000000005</v>
      </c>
      <c r="F16" s="39">
        <v>4212.3599999999997</v>
      </c>
      <c r="G16" s="43">
        <v>7024.7100000000009</v>
      </c>
      <c r="H16" s="17">
        <v>1451.24</v>
      </c>
      <c r="I16" s="17">
        <v>4821.3500000000004</v>
      </c>
      <c r="J16" s="17">
        <v>2682.349999999999</v>
      </c>
      <c r="K16" s="17">
        <v>1412.98</v>
      </c>
      <c r="L16" s="17">
        <v>1794.33</v>
      </c>
      <c r="M16" s="17">
        <v>2312.3200000000002</v>
      </c>
      <c r="N16" s="17">
        <v>2461.88</v>
      </c>
      <c r="O16" s="17">
        <v>11704.11</v>
      </c>
      <c r="P16" s="17">
        <v>13896.179999999989</v>
      </c>
      <c r="Q16" s="35">
        <f t="shared" si="1"/>
        <v>59293.459999999992</v>
      </c>
      <c r="R16" s="34">
        <f t="shared" si="2"/>
        <v>1.1124476547842399</v>
      </c>
      <c r="T16" s="7"/>
    </row>
    <row r="17" spans="1:20" x14ac:dyDescent="0.25">
      <c r="A17" s="38">
        <v>5060</v>
      </c>
      <c r="B17" s="15" t="s">
        <v>35</v>
      </c>
      <c r="C17" s="16" t="s">
        <v>92</v>
      </c>
      <c r="D17" s="43">
        <v>7950641.1299999999</v>
      </c>
      <c r="E17" s="39">
        <v>565108.17000000039</v>
      </c>
      <c r="F17" s="39">
        <v>560873.79999999993</v>
      </c>
      <c r="G17" s="43">
        <v>582780.83999999973</v>
      </c>
      <c r="H17" s="17">
        <v>686312.63999999955</v>
      </c>
      <c r="I17" s="17">
        <v>638053.47000000032</v>
      </c>
      <c r="J17" s="17">
        <v>695444.49999999872</v>
      </c>
      <c r="K17" s="17">
        <v>671939.20000000054</v>
      </c>
      <c r="L17" s="17">
        <v>703657.6400000006</v>
      </c>
      <c r="M17" s="17">
        <v>668959.45999999985</v>
      </c>
      <c r="N17" s="17">
        <v>730217.7200000002</v>
      </c>
      <c r="O17" s="17">
        <v>625653.04000000085</v>
      </c>
      <c r="P17" s="17">
        <v>805966.25000000198</v>
      </c>
      <c r="Q17" s="35">
        <f t="shared" si="1"/>
        <v>7934966.7300000023</v>
      </c>
      <c r="R17" s="34">
        <f t="shared" si="2"/>
        <v>0.99802853634773503</v>
      </c>
      <c r="T17" s="7"/>
    </row>
    <row r="18" spans="1:20" x14ac:dyDescent="0.25">
      <c r="A18" s="38">
        <v>5500</v>
      </c>
      <c r="B18" s="15" t="s">
        <v>35</v>
      </c>
      <c r="C18" s="16" t="s">
        <v>67</v>
      </c>
      <c r="D18" s="43">
        <v>1293990</v>
      </c>
      <c r="E18" s="39">
        <v>85338.870000000054</v>
      </c>
      <c r="F18" s="39">
        <v>92286.900000000096</v>
      </c>
      <c r="G18" s="43">
        <v>108549.4800000001</v>
      </c>
      <c r="H18" s="17">
        <v>102026.32</v>
      </c>
      <c r="I18" s="17">
        <v>70737.480000000098</v>
      </c>
      <c r="J18" s="17">
        <v>93266.19</v>
      </c>
      <c r="K18" s="17">
        <v>47254.36000000003</v>
      </c>
      <c r="L18" s="17">
        <v>103709.89</v>
      </c>
      <c r="M18" s="17">
        <v>111064.4899999999</v>
      </c>
      <c r="N18" s="17">
        <v>116851.52</v>
      </c>
      <c r="O18" s="17">
        <v>149516.18999999989</v>
      </c>
      <c r="P18" s="17">
        <v>159789.59000000029</v>
      </c>
      <c r="Q18" s="35">
        <f t="shared" si="1"/>
        <v>1240391.2800000005</v>
      </c>
      <c r="R18" s="34">
        <f t="shared" si="2"/>
        <v>0.95857872162845192</v>
      </c>
      <c r="T18" s="7"/>
    </row>
    <row r="19" spans="1:20" x14ac:dyDescent="0.25">
      <c r="A19" s="38">
        <v>5503</v>
      </c>
      <c r="B19" s="15" t="s">
        <v>35</v>
      </c>
      <c r="C19" s="16" t="s">
        <v>68</v>
      </c>
      <c r="D19" s="43">
        <v>199494.00000000009</v>
      </c>
      <c r="E19" s="39">
        <v>8741.2200000000012</v>
      </c>
      <c r="F19" s="39">
        <v>16395.509999999998</v>
      </c>
      <c r="G19" s="43">
        <v>12247.81</v>
      </c>
      <c r="H19" s="17">
        <v>9332.720000000003</v>
      </c>
      <c r="I19" s="17">
        <v>15590.1</v>
      </c>
      <c r="J19" s="17">
        <v>22698.37</v>
      </c>
      <c r="K19" s="17">
        <v>25197.22</v>
      </c>
      <c r="L19" s="17">
        <v>18449.759999999998</v>
      </c>
      <c r="M19" s="17">
        <v>28756.32</v>
      </c>
      <c r="N19" s="17">
        <v>19641.21</v>
      </c>
      <c r="O19" s="17">
        <v>12560.52</v>
      </c>
      <c r="P19" s="17">
        <v>6550.16</v>
      </c>
      <c r="Q19" s="35">
        <f t="shared" si="1"/>
        <v>196160.91999999998</v>
      </c>
      <c r="R19" s="34">
        <f t="shared" si="2"/>
        <v>0.98329232959387203</v>
      </c>
      <c r="T19" s="7"/>
    </row>
    <row r="20" spans="1:20" x14ac:dyDescent="0.25">
      <c r="A20" s="38">
        <v>5504</v>
      </c>
      <c r="B20" s="15" t="s">
        <v>35</v>
      </c>
      <c r="C20" s="16" t="s">
        <v>93</v>
      </c>
      <c r="D20" s="43">
        <v>118690</v>
      </c>
      <c r="E20" s="39">
        <v>9205.34</v>
      </c>
      <c r="F20" s="39">
        <v>9927.2699999999986</v>
      </c>
      <c r="G20" s="43">
        <v>21281.88</v>
      </c>
      <c r="H20" s="17">
        <v>8556.739999999998</v>
      </c>
      <c r="I20" s="17">
        <v>6079.5</v>
      </c>
      <c r="J20" s="17">
        <v>6010.99</v>
      </c>
      <c r="K20" s="17">
        <v>3913.14</v>
      </c>
      <c r="L20" s="17">
        <v>6640.5099999999993</v>
      </c>
      <c r="M20" s="17">
        <v>9261.6400000000012</v>
      </c>
      <c r="N20" s="17">
        <v>11696.9</v>
      </c>
      <c r="O20" s="17">
        <v>8231.619999999999</v>
      </c>
      <c r="P20" s="17">
        <v>16787.580000000002</v>
      </c>
      <c r="Q20" s="35">
        <f t="shared" si="1"/>
        <v>117593.10999999999</v>
      </c>
      <c r="R20" s="34">
        <f t="shared" si="2"/>
        <v>0.99075836211980783</v>
      </c>
      <c r="T20" s="7"/>
    </row>
    <row r="21" spans="1:20" x14ac:dyDescent="0.25">
      <c r="A21" s="38">
        <v>5511</v>
      </c>
      <c r="B21" s="15" t="s">
        <v>35</v>
      </c>
      <c r="C21" s="16" t="s">
        <v>70</v>
      </c>
      <c r="D21" s="43">
        <v>3445645</v>
      </c>
      <c r="E21" s="39">
        <v>316010.36999999959</v>
      </c>
      <c r="F21" s="39">
        <v>290607.35999999993</v>
      </c>
      <c r="G21" s="43">
        <v>306988.91999999993</v>
      </c>
      <c r="H21" s="17">
        <v>242242.39999999979</v>
      </c>
      <c r="I21" s="17">
        <v>241708.3999999997</v>
      </c>
      <c r="J21" s="17">
        <v>252988.50999999951</v>
      </c>
      <c r="K21" s="17">
        <v>187216.35999999981</v>
      </c>
      <c r="L21" s="17">
        <v>233180.58000000019</v>
      </c>
      <c r="M21" s="17">
        <v>266614.38999999961</v>
      </c>
      <c r="N21" s="17">
        <v>285969.09999999992</v>
      </c>
      <c r="O21" s="17">
        <v>325840.53000000009</v>
      </c>
      <c r="P21" s="17">
        <v>383115.54000000079</v>
      </c>
      <c r="Q21" s="35">
        <f t="shared" si="1"/>
        <v>3332482.4599999995</v>
      </c>
      <c r="R21" s="34">
        <f t="shared" si="2"/>
        <v>0.96715780644842964</v>
      </c>
      <c r="T21" s="7"/>
    </row>
    <row r="22" spans="1:20" x14ac:dyDescent="0.25">
      <c r="A22" s="38">
        <v>5513</v>
      </c>
      <c r="B22" s="15" t="s">
        <v>35</v>
      </c>
      <c r="C22" s="16" t="s">
        <v>94</v>
      </c>
      <c r="D22" s="43">
        <v>3612482.0000000009</v>
      </c>
      <c r="E22" s="39">
        <v>271463.77999999991</v>
      </c>
      <c r="F22" s="39">
        <v>269581.75000000029</v>
      </c>
      <c r="G22" s="43">
        <v>352496.97999999992</v>
      </c>
      <c r="H22" s="17">
        <v>377566.84000000008</v>
      </c>
      <c r="I22" s="17">
        <v>379495.51999999979</v>
      </c>
      <c r="J22" s="17">
        <v>277616.40000000008</v>
      </c>
      <c r="K22" s="17">
        <v>200268.81999999989</v>
      </c>
      <c r="L22" s="17">
        <v>284421.2799999998</v>
      </c>
      <c r="M22" s="17">
        <v>274234.09999999969</v>
      </c>
      <c r="N22" s="17">
        <v>322201.11999999988</v>
      </c>
      <c r="O22" s="17">
        <v>331450.06000000017</v>
      </c>
      <c r="P22" s="17">
        <v>309667.58000000007</v>
      </c>
      <c r="Q22" s="35">
        <f t="shared" si="1"/>
        <v>3650464.23</v>
      </c>
      <c r="R22" s="34">
        <f t="shared" si="2"/>
        <v>1.0105141644996429</v>
      </c>
      <c r="T22" s="7"/>
    </row>
    <row r="23" spans="1:20" x14ac:dyDescent="0.25">
      <c r="A23" s="38">
        <v>5514</v>
      </c>
      <c r="B23" s="15" t="s">
        <v>35</v>
      </c>
      <c r="C23" s="16" t="s">
        <v>72</v>
      </c>
      <c r="D23" s="43">
        <v>945606.00000000023</v>
      </c>
      <c r="E23" s="39">
        <v>93634.840000000011</v>
      </c>
      <c r="F23" s="39">
        <v>41738.919999999991</v>
      </c>
      <c r="G23" s="43">
        <v>37370.560000000012</v>
      </c>
      <c r="H23" s="17">
        <v>29961.649999999991</v>
      </c>
      <c r="I23" s="17">
        <v>151450.82999999999</v>
      </c>
      <c r="J23" s="17">
        <v>37960.870000000003</v>
      </c>
      <c r="K23" s="17">
        <v>45668.93</v>
      </c>
      <c r="L23" s="17">
        <v>158344.9</v>
      </c>
      <c r="M23" s="17">
        <v>14838.49</v>
      </c>
      <c r="N23" s="17">
        <v>41994.999999999993</v>
      </c>
      <c r="O23" s="17">
        <v>176331.39</v>
      </c>
      <c r="P23" s="17">
        <v>115728.2500000001</v>
      </c>
      <c r="Q23" s="35">
        <f t="shared" si="1"/>
        <v>945024.63000000012</v>
      </c>
      <c r="R23" s="34">
        <f t="shared" si="2"/>
        <v>0.99938518791124409</v>
      </c>
      <c r="T23" s="7"/>
    </row>
    <row r="24" spans="1:20" ht="26.25" x14ac:dyDescent="0.25">
      <c r="A24" s="38">
        <v>5515</v>
      </c>
      <c r="B24" s="15" t="s">
        <v>35</v>
      </c>
      <c r="C24" s="16" t="s">
        <v>73</v>
      </c>
      <c r="D24" s="43">
        <v>896324.00000000047</v>
      </c>
      <c r="E24" s="39">
        <v>28860.83</v>
      </c>
      <c r="F24" s="39">
        <v>24105.28999999999</v>
      </c>
      <c r="G24" s="43">
        <v>35190.139999999992</v>
      </c>
      <c r="H24" s="17">
        <v>28334.98000000001</v>
      </c>
      <c r="I24" s="17">
        <v>14494.589999999989</v>
      </c>
      <c r="J24" s="17">
        <v>25091.3</v>
      </c>
      <c r="K24" s="17">
        <v>24434.37000000001</v>
      </c>
      <c r="L24" s="17">
        <v>56848.239999999983</v>
      </c>
      <c r="M24" s="17">
        <v>61835.87</v>
      </c>
      <c r="N24" s="17">
        <v>51172.36000000003</v>
      </c>
      <c r="O24" s="17">
        <v>187031.7</v>
      </c>
      <c r="P24" s="17">
        <v>190372.87000000011</v>
      </c>
      <c r="Q24" s="35">
        <f t="shared" si="1"/>
        <v>727772.54000000015</v>
      </c>
      <c r="R24" s="34">
        <f t="shared" si="2"/>
        <v>0.81195253055814609</v>
      </c>
      <c r="T24" s="7"/>
    </row>
    <row r="25" spans="1:20" x14ac:dyDescent="0.25">
      <c r="A25" s="38">
        <v>5521</v>
      </c>
      <c r="B25" s="15" t="s">
        <v>35</v>
      </c>
      <c r="C25" s="16" t="s">
        <v>74</v>
      </c>
      <c r="D25" s="43">
        <v>2228028</v>
      </c>
      <c r="E25" s="39">
        <v>100188.0900000001</v>
      </c>
      <c r="F25" s="39">
        <v>309836.50000000029</v>
      </c>
      <c r="G25" s="43">
        <v>128025.87</v>
      </c>
      <c r="H25" s="17">
        <v>162124.06999999989</v>
      </c>
      <c r="I25" s="17">
        <v>142662.35</v>
      </c>
      <c r="J25" s="17">
        <v>141575.91</v>
      </c>
      <c r="K25" s="17">
        <v>86411.550000000017</v>
      </c>
      <c r="L25" s="17">
        <v>121827.0199999999</v>
      </c>
      <c r="M25" s="17">
        <v>127450.17</v>
      </c>
      <c r="N25" s="17">
        <v>561119.91000000038</v>
      </c>
      <c r="O25" s="17">
        <v>238379.81999999969</v>
      </c>
      <c r="P25" s="17">
        <v>162879.57000000009</v>
      </c>
      <c r="Q25" s="35">
        <f t="shared" si="1"/>
        <v>2282480.8300000005</v>
      </c>
      <c r="R25" s="34">
        <f t="shared" si="2"/>
        <v>1.024439921760409</v>
      </c>
      <c r="T25" s="7"/>
    </row>
    <row r="26" spans="1:20" x14ac:dyDescent="0.25">
      <c r="A26" s="38">
        <v>5522</v>
      </c>
      <c r="B26" s="15" t="s">
        <v>35</v>
      </c>
      <c r="C26" s="16" t="s">
        <v>75</v>
      </c>
      <c r="D26" s="43">
        <v>162114</v>
      </c>
      <c r="E26" s="39">
        <v>12249.9</v>
      </c>
      <c r="F26" s="39">
        <v>11553.04</v>
      </c>
      <c r="G26" s="43">
        <v>10621.18</v>
      </c>
      <c r="H26" s="17">
        <v>8814.52</v>
      </c>
      <c r="I26" s="17">
        <v>11984.89</v>
      </c>
      <c r="J26" s="17">
        <v>11445.96</v>
      </c>
      <c r="K26" s="17">
        <v>6162.1599999999989</v>
      </c>
      <c r="L26" s="17">
        <v>7898.3499999999995</v>
      </c>
      <c r="M26" s="17">
        <v>18065.09</v>
      </c>
      <c r="N26" s="17">
        <v>21094.71</v>
      </c>
      <c r="O26" s="17">
        <v>19060.14</v>
      </c>
      <c r="P26" s="17">
        <v>19165.96</v>
      </c>
      <c r="Q26" s="35">
        <f t="shared" si="1"/>
        <v>158115.9</v>
      </c>
      <c r="R26" s="34">
        <f t="shared" si="2"/>
        <v>0.97533772530441543</v>
      </c>
      <c r="T26" s="7"/>
    </row>
    <row r="27" spans="1:20" x14ac:dyDescent="0.25">
      <c r="A27" s="38">
        <v>5524</v>
      </c>
      <c r="B27" s="15" t="s">
        <v>35</v>
      </c>
      <c r="C27" s="16" t="s">
        <v>76</v>
      </c>
      <c r="D27" s="43">
        <v>1568089</v>
      </c>
      <c r="E27" s="39">
        <v>61811.879999999961</v>
      </c>
      <c r="F27" s="39">
        <v>68861.310000000056</v>
      </c>
      <c r="G27" s="43">
        <v>93454.229999999981</v>
      </c>
      <c r="H27" s="17">
        <v>148144.83999999991</v>
      </c>
      <c r="I27" s="17">
        <v>146025.74</v>
      </c>
      <c r="J27" s="17">
        <v>118445.5999999999</v>
      </c>
      <c r="K27" s="17">
        <v>95245.480000000025</v>
      </c>
      <c r="L27" s="17">
        <v>164545.1700000001</v>
      </c>
      <c r="M27" s="17">
        <v>233304.90999999989</v>
      </c>
      <c r="N27" s="17">
        <v>178760.25</v>
      </c>
      <c r="O27" s="17">
        <v>130680.4399999999</v>
      </c>
      <c r="P27" s="17">
        <v>159445.9300000002</v>
      </c>
      <c r="Q27" s="35">
        <f t="shared" si="1"/>
        <v>1598725.7799999998</v>
      </c>
      <c r="R27" s="34">
        <f t="shared" si="2"/>
        <v>1.0195376537938854</v>
      </c>
      <c r="T27" s="7"/>
    </row>
    <row r="28" spans="1:20" ht="26.25" x14ac:dyDescent="0.25">
      <c r="A28" s="38">
        <v>5525</v>
      </c>
      <c r="B28" s="15" t="s">
        <v>35</v>
      </c>
      <c r="C28" s="16" t="s">
        <v>77</v>
      </c>
      <c r="D28" s="43">
        <v>283790</v>
      </c>
      <c r="E28" s="39">
        <v>26189.78</v>
      </c>
      <c r="F28" s="39">
        <v>20799.91</v>
      </c>
      <c r="G28" s="43">
        <v>4089.14</v>
      </c>
      <c r="H28" s="17">
        <v>949.26</v>
      </c>
      <c r="I28" s="17">
        <v>10456.44</v>
      </c>
      <c r="J28" s="17">
        <v>116944.29</v>
      </c>
      <c r="K28" s="17">
        <v>10167.459999999999</v>
      </c>
      <c r="L28" s="17">
        <v>4549.6000000000004</v>
      </c>
      <c r="M28" s="17">
        <v>3540</v>
      </c>
      <c r="N28" s="17">
        <v>10304.17</v>
      </c>
      <c r="O28" s="17">
        <v>50940.490000000027</v>
      </c>
      <c r="P28" s="17">
        <v>29622.74</v>
      </c>
      <c r="Q28" s="35">
        <f t="shared" si="1"/>
        <v>288553.28000000003</v>
      </c>
      <c r="R28" s="34">
        <f t="shared" si="2"/>
        <v>1.0167845237675748</v>
      </c>
      <c r="T28" s="7"/>
    </row>
    <row r="29" spans="1:20" x14ac:dyDescent="0.25">
      <c r="A29" s="38">
        <v>5531</v>
      </c>
      <c r="B29" s="15" t="s">
        <v>35</v>
      </c>
      <c r="C29" s="16" t="s">
        <v>78</v>
      </c>
      <c r="D29" s="43">
        <v>94132</v>
      </c>
      <c r="E29" s="39">
        <v>6254.55</v>
      </c>
      <c r="F29" s="39">
        <v>2396.23</v>
      </c>
      <c r="G29" s="43">
        <v>9990.9900000000016</v>
      </c>
      <c r="H29" s="17">
        <v>20595.5</v>
      </c>
      <c r="I29" s="17">
        <v>5620.2900000000009</v>
      </c>
      <c r="J29" s="17">
        <v>788.56999999999994</v>
      </c>
      <c r="K29" s="17">
        <v>183.74</v>
      </c>
      <c r="L29" s="17">
        <v>63.36</v>
      </c>
      <c r="M29" s="17">
        <v>210.41</v>
      </c>
      <c r="N29" s="17">
        <v>4616.21</v>
      </c>
      <c r="O29" s="17">
        <v>3516.44</v>
      </c>
      <c r="P29" s="17">
        <v>35405.43</v>
      </c>
      <c r="Q29" s="35">
        <f t="shared" si="1"/>
        <v>89641.72</v>
      </c>
      <c r="R29" s="34">
        <f t="shared" si="2"/>
        <v>0.95229804954744401</v>
      </c>
      <c r="T29" s="7"/>
    </row>
    <row r="30" spans="1:20" x14ac:dyDescent="0.25">
      <c r="A30" s="38">
        <v>5532</v>
      </c>
      <c r="B30" s="15" t="s">
        <v>35</v>
      </c>
      <c r="C30" s="16" t="s">
        <v>95</v>
      </c>
      <c r="D30" s="43">
        <v>273311.99999999988</v>
      </c>
      <c r="E30" s="39">
        <v>13113.55</v>
      </c>
      <c r="F30" s="39">
        <v>7508.0099999999984</v>
      </c>
      <c r="G30" s="43">
        <v>7878.3200000000024</v>
      </c>
      <c r="H30" s="17">
        <v>5312.72</v>
      </c>
      <c r="I30" s="17">
        <v>33363.57</v>
      </c>
      <c r="J30" s="17">
        <v>52853.25</v>
      </c>
      <c r="K30" s="17">
        <v>23808.04</v>
      </c>
      <c r="L30" s="17">
        <v>4350.71</v>
      </c>
      <c r="M30" s="17">
        <v>4994.5599999999986</v>
      </c>
      <c r="N30" s="17">
        <v>32251.850000000009</v>
      </c>
      <c r="O30" s="17">
        <v>22778.87</v>
      </c>
      <c r="P30" s="17">
        <v>29580.10000000002</v>
      </c>
      <c r="Q30" s="35">
        <f t="shared" si="1"/>
        <v>237793.55</v>
      </c>
      <c r="R30" s="34">
        <f t="shared" si="2"/>
        <v>0.87004430833626067</v>
      </c>
      <c r="T30" s="7"/>
    </row>
    <row r="31" spans="1:20" x14ac:dyDescent="0.25">
      <c r="A31" s="38">
        <v>5539</v>
      </c>
      <c r="B31" s="15" t="s">
        <v>35</v>
      </c>
      <c r="C31" s="16" t="s">
        <v>80</v>
      </c>
      <c r="D31" s="43">
        <v>27529.999999999989</v>
      </c>
      <c r="E31" s="39">
        <v>1623.43</v>
      </c>
      <c r="F31" s="39">
        <v>6059.24</v>
      </c>
      <c r="G31" s="43">
        <v>598.01</v>
      </c>
      <c r="H31" s="17">
        <v>1577.3</v>
      </c>
      <c r="I31" s="17">
        <v>500.1</v>
      </c>
      <c r="J31" s="17">
        <v>1551.4</v>
      </c>
      <c r="K31" s="17">
        <v>1666.93</v>
      </c>
      <c r="L31" s="17">
        <v>749.35</v>
      </c>
      <c r="M31" s="17">
        <v>1126.28</v>
      </c>
      <c r="N31" s="17">
        <v>4310.47</v>
      </c>
      <c r="O31" s="17">
        <v>3357.54</v>
      </c>
      <c r="P31" s="17">
        <v>3021.65</v>
      </c>
      <c r="Q31" s="35">
        <f t="shared" si="1"/>
        <v>26141.700000000004</v>
      </c>
      <c r="R31" s="34">
        <f t="shared" si="2"/>
        <v>0.94957137667998603</v>
      </c>
      <c r="T31" s="7"/>
    </row>
    <row r="32" spans="1:20" x14ac:dyDescent="0.25">
      <c r="A32" s="38">
        <v>5540</v>
      </c>
      <c r="B32" s="15" t="s">
        <v>35</v>
      </c>
      <c r="C32" s="16" t="s">
        <v>81</v>
      </c>
      <c r="D32" s="43">
        <v>625360.00000000023</v>
      </c>
      <c r="E32" s="39">
        <v>42182.209999999977</v>
      </c>
      <c r="F32" s="39">
        <v>52143.469999999987</v>
      </c>
      <c r="G32" s="43">
        <v>62733.16</v>
      </c>
      <c r="H32" s="17">
        <v>58731.420000000013</v>
      </c>
      <c r="I32" s="17">
        <v>61092.900000000038</v>
      </c>
      <c r="J32" s="17">
        <v>45351.960000000021</v>
      </c>
      <c r="K32" s="17">
        <v>29532.35</v>
      </c>
      <c r="L32" s="17">
        <v>47941.989999999983</v>
      </c>
      <c r="M32" s="17">
        <v>62356.859999999928</v>
      </c>
      <c r="N32" s="17">
        <v>79056.810000000041</v>
      </c>
      <c r="O32" s="17">
        <v>45412.540000000074</v>
      </c>
      <c r="P32" s="17">
        <v>51836.99</v>
      </c>
      <c r="Q32" s="35">
        <f t="shared" si="1"/>
        <v>638372.66</v>
      </c>
      <c r="R32" s="34">
        <f t="shared" si="2"/>
        <v>1.0208082704362285</v>
      </c>
      <c r="T32" s="7"/>
    </row>
    <row r="33" spans="1:31" x14ac:dyDescent="0.25">
      <c r="A33" s="38">
        <v>6010</v>
      </c>
      <c r="B33" s="15" t="s">
        <v>35</v>
      </c>
      <c r="C33" s="16" t="s">
        <v>96</v>
      </c>
      <c r="D33" s="43">
        <v>62000.000000000029</v>
      </c>
      <c r="E33" s="39">
        <v>956.69999999999993</v>
      </c>
      <c r="F33" s="39">
        <v>2415.440000000001</v>
      </c>
      <c r="G33" s="43">
        <v>18391.94000000001</v>
      </c>
      <c r="H33" s="17">
        <v>341.96</v>
      </c>
      <c r="I33" s="17">
        <v>2147.8200000000002</v>
      </c>
      <c r="J33" s="17">
        <v>1612.5</v>
      </c>
      <c r="K33" s="17">
        <v>2865.16</v>
      </c>
      <c r="L33" s="17">
        <v>1064.33</v>
      </c>
      <c r="M33" s="17">
        <v>1923.6200000000031</v>
      </c>
      <c r="N33" s="17">
        <v>22511.48</v>
      </c>
      <c r="O33" s="17">
        <v>3047.650000000001</v>
      </c>
      <c r="P33" s="17">
        <v>4570.4799999999987</v>
      </c>
      <c r="Q33" s="35">
        <f t="shared" si="1"/>
        <v>61849.080000000009</v>
      </c>
      <c r="R33" s="34">
        <f t="shared" si="2"/>
        <v>0.99756580645161264</v>
      </c>
      <c r="T33" s="7"/>
    </row>
    <row r="34" spans="1:31" x14ac:dyDescent="0.25">
      <c r="A34" s="40"/>
      <c r="B34" s="19"/>
      <c r="C34" s="2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T34" s="7"/>
    </row>
    <row r="35" spans="1:31" x14ac:dyDescent="0.25">
      <c r="A35" s="9" t="s">
        <v>98</v>
      </c>
      <c r="B35" s="1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31" s="11" customFormat="1" ht="26.25" x14ac:dyDescent="0.25">
      <c r="A36" s="60" t="s">
        <v>40</v>
      </c>
      <c r="B36" s="60" t="s">
        <v>84</v>
      </c>
      <c r="C36" s="60" t="s">
        <v>54</v>
      </c>
      <c r="D36" s="60" t="s">
        <v>39</v>
      </c>
      <c r="E36" s="60" t="s">
        <v>37</v>
      </c>
      <c r="F36" s="60" t="s">
        <v>38</v>
      </c>
      <c r="G36" s="60" t="s">
        <v>44</v>
      </c>
      <c r="H36" s="60" t="s">
        <v>45</v>
      </c>
      <c r="I36" s="60" t="s">
        <v>46</v>
      </c>
      <c r="J36" s="60" t="s">
        <v>47</v>
      </c>
      <c r="K36" s="60" t="s">
        <v>48</v>
      </c>
      <c r="L36" s="60" t="s">
        <v>49</v>
      </c>
      <c r="M36" s="60" t="s">
        <v>50</v>
      </c>
      <c r="N36" s="60" t="s">
        <v>51</v>
      </c>
      <c r="O36" s="60" t="s">
        <v>52</v>
      </c>
      <c r="P36" s="60" t="s">
        <v>53</v>
      </c>
      <c r="Q36" s="61" t="s">
        <v>85</v>
      </c>
      <c r="R36" s="61" t="s">
        <v>43</v>
      </c>
    </row>
    <row r="37" spans="1:31" x14ac:dyDescent="0.25">
      <c r="A37" s="12"/>
      <c r="B37" s="13"/>
      <c r="C37" s="14" t="s">
        <v>41</v>
      </c>
      <c r="D37" s="33">
        <f>SUM(D38:D64)</f>
        <v>51309735.129999995</v>
      </c>
      <c r="E37" s="33">
        <f t="shared" ref="E37:Q37" si="3">SUM(E38:E64)</f>
        <v>3333712.9</v>
      </c>
      <c r="F37" s="33">
        <f t="shared" si="3"/>
        <v>3457542.6700000009</v>
      </c>
      <c r="G37" s="33">
        <f t="shared" si="3"/>
        <v>3550155.0900000012</v>
      </c>
      <c r="H37" s="33">
        <f t="shared" si="3"/>
        <v>3898110.0999999992</v>
      </c>
      <c r="I37" s="33">
        <f t="shared" si="3"/>
        <v>3963955.0000000005</v>
      </c>
      <c r="J37" s="33">
        <f t="shared" si="3"/>
        <v>4035970.1099999989</v>
      </c>
      <c r="K37" s="33">
        <f t="shared" si="3"/>
        <v>3506502.8000000012</v>
      </c>
      <c r="L37" s="33">
        <f t="shared" si="3"/>
        <v>3963450.1700000004</v>
      </c>
      <c r="M37" s="33">
        <f t="shared" si="3"/>
        <v>3992235.7999999989</v>
      </c>
      <c r="N37" s="33">
        <f>SUM(N38:N64)</f>
        <v>5552313.7399999984</v>
      </c>
      <c r="O37" s="33">
        <f t="shared" si="3"/>
        <v>4944436.3100000005</v>
      </c>
      <c r="P37" s="33">
        <f t="shared" si="3"/>
        <v>5593006.7800000049</v>
      </c>
      <c r="Q37" s="33">
        <f t="shared" si="3"/>
        <v>49791391.470000006</v>
      </c>
      <c r="R37" s="34">
        <f>Q37/D37</f>
        <v>0.97040827328082935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25">
      <c r="A38" s="71">
        <v>1553</v>
      </c>
      <c r="B38" s="71" t="s">
        <v>34</v>
      </c>
      <c r="C38" s="101" t="s">
        <v>105</v>
      </c>
      <c r="D38" s="17">
        <v>30468</v>
      </c>
      <c r="E38" s="17">
        <v>30467.599999999999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35">
        <f>E38+F38+G38+H38+I38+J38+K38+L38+M38+N38+O38+P38</f>
        <v>30467.599999999999</v>
      </c>
      <c r="R38" s="34">
        <f t="shared" ref="R38:R64" si="4">Q38/D38</f>
        <v>0.99998687147170795</v>
      </c>
      <c r="T38" s="7"/>
      <c r="U38" s="7"/>
      <c r="V38" s="7"/>
      <c r="W38" s="7"/>
    </row>
    <row r="39" spans="1:31" ht="26.25" x14ac:dyDescent="0.25">
      <c r="A39" s="72">
        <v>1554</v>
      </c>
      <c r="B39" s="71" t="s">
        <v>34</v>
      </c>
      <c r="C39" s="101" t="s">
        <v>57</v>
      </c>
      <c r="D39" s="43">
        <v>255811</v>
      </c>
      <c r="E39" s="39">
        <v>931.2</v>
      </c>
      <c r="F39" s="39">
        <v>5234.3999999999996</v>
      </c>
      <c r="G39" s="17">
        <v>6250.67</v>
      </c>
      <c r="H39" s="17">
        <v>0</v>
      </c>
      <c r="I39" s="17">
        <v>88858.02</v>
      </c>
      <c r="J39" s="17">
        <v>24853.03</v>
      </c>
      <c r="K39" s="17">
        <v>0</v>
      </c>
      <c r="L39" s="17">
        <v>0</v>
      </c>
      <c r="M39" s="17">
        <v>0</v>
      </c>
      <c r="N39" s="17">
        <v>53160</v>
      </c>
      <c r="O39" s="17">
        <v>76524</v>
      </c>
      <c r="P39" s="17">
        <v>0</v>
      </c>
      <c r="Q39" s="35">
        <f t="shared" ref="Q39:Q64" si="5">E39+F39+G39+H39+I39+J39+K39+L39+M39+N39+O39+P39</f>
        <v>255811.32</v>
      </c>
      <c r="R39" s="34">
        <f t="shared" si="4"/>
        <v>1.0000012509235334</v>
      </c>
      <c r="T39" s="7"/>
      <c r="U39" s="7"/>
    </row>
    <row r="40" spans="1:31" ht="26.25" x14ac:dyDescent="0.25">
      <c r="A40" s="42">
        <v>1555</v>
      </c>
      <c r="B40" s="73" t="s">
        <v>34</v>
      </c>
      <c r="C40" s="74" t="s">
        <v>58</v>
      </c>
      <c r="D40" s="43">
        <v>65491</v>
      </c>
      <c r="E40" s="39">
        <v>0</v>
      </c>
      <c r="F40" s="39">
        <v>0</v>
      </c>
      <c r="G40" s="17">
        <v>65491.199999999997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35">
        <f t="shared" si="5"/>
        <v>65491.199999999997</v>
      </c>
      <c r="R40" s="34">
        <f t="shared" si="4"/>
        <v>1.000003053854728</v>
      </c>
      <c r="T40" s="7"/>
      <c r="U40" s="7"/>
    </row>
    <row r="41" spans="1:31" x14ac:dyDescent="0.25">
      <c r="A41" s="42">
        <v>1551</v>
      </c>
      <c r="B41" s="73" t="s">
        <v>34</v>
      </c>
      <c r="C41" s="74" t="s">
        <v>86</v>
      </c>
      <c r="D41" s="43">
        <v>3447189</v>
      </c>
      <c r="E41" s="39">
        <v>0</v>
      </c>
      <c r="F41" s="39">
        <v>0</v>
      </c>
      <c r="G41" s="17">
        <v>0</v>
      </c>
      <c r="H41" s="17">
        <v>11995.2</v>
      </c>
      <c r="I41" s="17">
        <v>0</v>
      </c>
      <c r="J41" s="17">
        <v>36438</v>
      </c>
      <c r="K41" s="17">
        <v>0</v>
      </c>
      <c r="L41" s="17">
        <v>0</v>
      </c>
      <c r="M41" s="17">
        <v>152457.56</v>
      </c>
      <c r="N41" s="17">
        <v>643948.43000000005</v>
      </c>
      <c r="O41" s="17">
        <v>666548.37</v>
      </c>
      <c r="P41" s="17">
        <v>681436.76999999979</v>
      </c>
      <c r="Q41" s="35">
        <f t="shared" si="5"/>
        <v>2192824.33</v>
      </c>
      <c r="R41" s="34">
        <f t="shared" si="4"/>
        <v>0.63611955422229538</v>
      </c>
      <c r="T41" s="7"/>
      <c r="U41" s="7"/>
    </row>
    <row r="42" spans="1:31" x14ac:dyDescent="0.25">
      <c r="A42" s="42">
        <v>1560</v>
      </c>
      <c r="B42" s="73" t="s">
        <v>34</v>
      </c>
      <c r="C42" s="74" t="s">
        <v>87</v>
      </c>
      <c r="D42" s="43">
        <v>300000</v>
      </c>
      <c r="E42" s="39">
        <v>0</v>
      </c>
      <c r="F42" s="39">
        <v>0</v>
      </c>
      <c r="G42" s="17">
        <v>0</v>
      </c>
      <c r="H42" s="17">
        <v>0</v>
      </c>
      <c r="I42" s="17">
        <v>0</v>
      </c>
      <c r="J42" s="17">
        <v>5600</v>
      </c>
      <c r="K42" s="17">
        <v>74763.33</v>
      </c>
      <c r="L42" s="17">
        <v>31923.4</v>
      </c>
      <c r="M42" s="17">
        <v>61573.5</v>
      </c>
      <c r="N42" s="17">
        <v>17700.900000000001</v>
      </c>
      <c r="O42" s="17">
        <v>45213.599999999999</v>
      </c>
      <c r="P42" s="17">
        <v>63224.800000000003</v>
      </c>
      <c r="Q42" s="35">
        <f t="shared" si="5"/>
        <v>299999.53000000003</v>
      </c>
      <c r="R42" s="34">
        <f t="shared" si="4"/>
        <v>0.99999843333333338</v>
      </c>
      <c r="T42" s="7"/>
      <c r="U42" s="7"/>
    </row>
    <row r="43" spans="1:31" x14ac:dyDescent="0.25">
      <c r="A43" s="38">
        <v>5002</v>
      </c>
      <c r="B43" s="15" t="s">
        <v>35</v>
      </c>
      <c r="C43" s="16" t="s">
        <v>88</v>
      </c>
      <c r="D43" s="43">
        <v>15007605</v>
      </c>
      <c r="E43" s="39">
        <v>1128969.3500000001</v>
      </c>
      <c r="F43" s="39">
        <v>1101863.73</v>
      </c>
      <c r="G43" s="17">
        <v>1143753.6900000011</v>
      </c>
      <c r="H43" s="17">
        <v>1428436.96</v>
      </c>
      <c r="I43" s="17">
        <v>1295079.32</v>
      </c>
      <c r="J43" s="17">
        <v>1332383.1299999999</v>
      </c>
      <c r="K43" s="17">
        <v>1286739.6200000001</v>
      </c>
      <c r="L43" s="17">
        <v>1462372.65</v>
      </c>
      <c r="M43" s="17">
        <v>1283876.55</v>
      </c>
      <c r="N43" s="17">
        <v>1399650.89</v>
      </c>
      <c r="O43" s="17">
        <v>1236499.27</v>
      </c>
      <c r="P43" s="17">
        <v>1668534.72</v>
      </c>
      <c r="Q43" s="35">
        <f t="shared" si="5"/>
        <v>15768159.880000003</v>
      </c>
      <c r="R43" s="34">
        <f t="shared" si="4"/>
        <v>1.050677964938443</v>
      </c>
      <c r="T43" s="7"/>
      <c r="U43" s="7"/>
    </row>
    <row r="44" spans="1:31" x14ac:dyDescent="0.25">
      <c r="A44" s="38">
        <v>5003</v>
      </c>
      <c r="B44" s="15" t="s">
        <v>35</v>
      </c>
      <c r="C44" s="16" t="s">
        <v>89</v>
      </c>
      <c r="D44" s="43">
        <v>7774734.9999999991</v>
      </c>
      <c r="E44" s="39">
        <v>499531.82</v>
      </c>
      <c r="F44" s="39">
        <v>520700.76</v>
      </c>
      <c r="G44" s="17">
        <v>517550.07</v>
      </c>
      <c r="H44" s="17">
        <v>559270.43000000005</v>
      </c>
      <c r="I44" s="17">
        <v>528350.83000000007</v>
      </c>
      <c r="J44" s="17">
        <v>608762.79999999981</v>
      </c>
      <c r="K44" s="17">
        <v>665156.77999999991</v>
      </c>
      <c r="L44" s="17">
        <v>565400.91</v>
      </c>
      <c r="M44" s="17">
        <v>617709.4800000001</v>
      </c>
      <c r="N44" s="17">
        <v>691233.29999999993</v>
      </c>
      <c r="O44" s="17">
        <v>565666.89</v>
      </c>
      <c r="P44" s="17">
        <v>640123.93999999971</v>
      </c>
      <c r="Q44" s="35">
        <f t="shared" si="5"/>
        <v>6979458.0099999988</v>
      </c>
      <c r="R44" s="34">
        <f t="shared" si="4"/>
        <v>0.8977100840092942</v>
      </c>
      <c r="T44" s="7"/>
      <c r="U44" s="7"/>
    </row>
    <row r="45" spans="1:31" ht="26.25" x14ac:dyDescent="0.25">
      <c r="A45" s="38">
        <v>5005</v>
      </c>
      <c r="B45" s="15" t="s">
        <v>35</v>
      </c>
      <c r="C45" s="16" t="s">
        <v>90</v>
      </c>
      <c r="D45" s="43">
        <v>281419</v>
      </c>
      <c r="E45" s="39">
        <v>23099.77</v>
      </c>
      <c r="F45" s="39">
        <v>18557</v>
      </c>
      <c r="G45" s="17">
        <v>19181.16</v>
      </c>
      <c r="H45" s="17">
        <v>21646.74</v>
      </c>
      <c r="I45" s="17">
        <v>30158</v>
      </c>
      <c r="J45" s="17">
        <v>48994</v>
      </c>
      <c r="K45" s="17">
        <v>19547</v>
      </c>
      <c r="L45" s="17">
        <v>28189</v>
      </c>
      <c r="M45" s="17">
        <v>18472</v>
      </c>
      <c r="N45" s="17">
        <v>22440</v>
      </c>
      <c r="O45" s="17">
        <v>21107</v>
      </c>
      <c r="P45" s="17">
        <v>40832</v>
      </c>
      <c r="Q45" s="35">
        <f t="shared" si="5"/>
        <v>312223.67000000004</v>
      </c>
      <c r="R45" s="34">
        <f t="shared" si="4"/>
        <v>1.1094619410913977</v>
      </c>
      <c r="T45" s="7"/>
      <c r="U45" s="7"/>
    </row>
    <row r="46" spans="1:31" x14ac:dyDescent="0.25">
      <c r="A46" s="38">
        <v>5008</v>
      </c>
      <c r="B46" s="15" t="s">
        <v>35</v>
      </c>
      <c r="C46" s="16" t="s">
        <v>91</v>
      </c>
      <c r="D46" s="43">
        <v>699290</v>
      </c>
      <c r="E46" s="39">
        <v>2260</v>
      </c>
      <c r="F46" s="39">
        <v>20647</v>
      </c>
      <c r="G46" s="17">
        <v>4254</v>
      </c>
      <c r="H46" s="17">
        <v>7250.56</v>
      </c>
      <c r="I46" s="17">
        <v>185514</v>
      </c>
      <c r="J46" s="17">
        <v>94000</v>
      </c>
      <c r="K46" s="17">
        <v>3274.09</v>
      </c>
      <c r="L46" s="17">
        <v>8293.69</v>
      </c>
      <c r="M46" s="17">
        <v>71245.11</v>
      </c>
      <c r="N46" s="17">
        <v>268027.11</v>
      </c>
      <c r="O46" s="17">
        <v>10468.209999999999</v>
      </c>
      <c r="P46" s="17">
        <v>18698.349999999999</v>
      </c>
      <c r="Q46" s="35">
        <f t="shared" si="5"/>
        <v>693932.12</v>
      </c>
      <c r="R46" s="34">
        <f t="shared" si="4"/>
        <v>0.99233811437314989</v>
      </c>
      <c r="T46" s="7"/>
      <c r="U46" s="7"/>
    </row>
    <row r="47" spans="1:31" x14ac:dyDescent="0.25">
      <c r="A47" s="38">
        <v>5050</v>
      </c>
      <c r="B47" s="15" t="s">
        <v>35</v>
      </c>
      <c r="C47" s="16" t="s">
        <v>65</v>
      </c>
      <c r="D47" s="43">
        <v>53300</v>
      </c>
      <c r="E47" s="39">
        <v>5519.6500000000005</v>
      </c>
      <c r="F47" s="39">
        <v>4212.3599999999997</v>
      </c>
      <c r="G47" s="17">
        <v>7024.7100000000009</v>
      </c>
      <c r="H47" s="17">
        <v>1451.24</v>
      </c>
      <c r="I47" s="17">
        <v>4821.3500000000004</v>
      </c>
      <c r="J47" s="17">
        <v>2682.349999999999</v>
      </c>
      <c r="K47" s="17">
        <v>1412.98</v>
      </c>
      <c r="L47" s="17">
        <v>1794.33</v>
      </c>
      <c r="M47" s="17">
        <v>2312.3200000000002</v>
      </c>
      <c r="N47" s="17">
        <v>2461.88</v>
      </c>
      <c r="O47" s="17">
        <v>11704.11</v>
      </c>
      <c r="P47" s="17">
        <v>13896.179999999989</v>
      </c>
      <c r="Q47" s="35">
        <f t="shared" si="5"/>
        <v>59293.459999999992</v>
      </c>
      <c r="R47" s="34">
        <f t="shared" si="4"/>
        <v>1.1124476547842399</v>
      </c>
      <c r="T47" s="7"/>
      <c r="U47" s="7"/>
    </row>
    <row r="48" spans="1:31" x14ac:dyDescent="0.25">
      <c r="A48" s="38">
        <v>5060</v>
      </c>
      <c r="B48" s="15" t="s">
        <v>35</v>
      </c>
      <c r="C48" s="16" t="s">
        <v>92</v>
      </c>
      <c r="D48" s="43">
        <v>7880542.129999999</v>
      </c>
      <c r="E48" s="39">
        <v>565108.17000000039</v>
      </c>
      <c r="F48" s="39">
        <v>560111.27000000014</v>
      </c>
      <c r="G48" s="17">
        <v>576740.97999999986</v>
      </c>
      <c r="H48" s="17">
        <v>683544.72999999952</v>
      </c>
      <c r="I48" s="17">
        <v>632777.16000000073</v>
      </c>
      <c r="J48" s="17">
        <v>678787.6599999991</v>
      </c>
      <c r="K48" s="17">
        <v>670012.93000000052</v>
      </c>
      <c r="L48" s="17">
        <v>699947.07000000065</v>
      </c>
      <c r="M48" s="17">
        <v>653349.61999999988</v>
      </c>
      <c r="N48" s="17">
        <v>717272.33000000019</v>
      </c>
      <c r="O48" s="17">
        <v>621995.21000000089</v>
      </c>
      <c r="P48" s="17">
        <v>805220.60000000184</v>
      </c>
      <c r="Q48" s="35">
        <f t="shared" si="5"/>
        <v>7864867.7300000032</v>
      </c>
      <c r="R48" s="34">
        <f t="shared" si="4"/>
        <v>0.99801099978384411</v>
      </c>
      <c r="T48" s="7"/>
      <c r="U48" s="7"/>
    </row>
    <row r="49" spans="1:21" x14ac:dyDescent="0.25">
      <c r="A49" s="38">
        <v>5500</v>
      </c>
      <c r="B49" s="15" t="s">
        <v>35</v>
      </c>
      <c r="C49" s="16" t="s">
        <v>67</v>
      </c>
      <c r="D49" s="43">
        <v>1293990</v>
      </c>
      <c r="E49" s="39">
        <v>85338.870000000054</v>
      </c>
      <c r="F49" s="39">
        <v>92286.900000000096</v>
      </c>
      <c r="G49" s="17">
        <v>108549.4800000001</v>
      </c>
      <c r="H49" s="17">
        <v>102026.32</v>
      </c>
      <c r="I49" s="17">
        <v>70737.480000000098</v>
      </c>
      <c r="J49" s="17">
        <v>93266.19</v>
      </c>
      <c r="K49" s="17">
        <v>47254.36000000003</v>
      </c>
      <c r="L49" s="17">
        <v>103709.89</v>
      </c>
      <c r="M49" s="17">
        <v>111064.4899999999</v>
      </c>
      <c r="N49" s="17">
        <v>116851.52</v>
      </c>
      <c r="O49" s="17">
        <v>149516.18999999989</v>
      </c>
      <c r="P49" s="17">
        <v>159789.59000000029</v>
      </c>
      <c r="Q49" s="35">
        <f t="shared" si="5"/>
        <v>1240391.2800000005</v>
      </c>
      <c r="R49" s="34">
        <f t="shared" si="4"/>
        <v>0.95857872162845192</v>
      </c>
      <c r="T49" s="7"/>
      <c r="U49" s="7"/>
    </row>
    <row r="50" spans="1:21" x14ac:dyDescent="0.25">
      <c r="A50" s="38">
        <v>5503</v>
      </c>
      <c r="B50" s="15" t="s">
        <v>35</v>
      </c>
      <c r="C50" s="16" t="s">
        <v>68</v>
      </c>
      <c r="D50" s="43">
        <v>199494.00000000009</v>
      </c>
      <c r="E50" s="39">
        <v>8741.2200000000012</v>
      </c>
      <c r="F50" s="39">
        <v>16395.509999999998</v>
      </c>
      <c r="G50" s="17">
        <v>12247.81</v>
      </c>
      <c r="H50" s="17">
        <v>9332.720000000003</v>
      </c>
      <c r="I50" s="17">
        <v>15590.1</v>
      </c>
      <c r="J50" s="17">
        <v>22698.37</v>
      </c>
      <c r="K50" s="17">
        <v>25197.22</v>
      </c>
      <c r="L50" s="17">
        <v>18449.759999999998</v>
      </c>
      <c r="M50" s="17">
        <v>28756.32</v>
      </c>
      <c r="N50" s="17">
        <v>19641.21</v>
      </c>
      <c r="O50" s="17">
        <v>12560.52</v>
      </c>
      <c r="P50" s="17">
        <v>6550.16</v>
      </c>
      <c r="Q50" s="35">
        <f t="shared" si="5"/>
        <v>196160.91999999998</v>
      </c>
      <c r="R50" s="34">
        <f t="shared" si="4"/>
        <v>0.98329232959387203</v>
      </c>
      <c r="T50" s="7"/>
      <c r="U50" s="7"/>
    </row>
    <row r="51" spans="1:21" x14ac:dyDescent="0.25">
      <c r="A51" s="38">
        <v>5504</v>
      </c>
      <c r="B51" s="15" t="s">
        <v>35</v>
      </c>
      <c r="C51" s="16" t="s">
        <v>93</v>
      </c>
      <c r="D51" s="43">
        <v>118690</v>
      </c>
      <c r="E51" s="39">
        <v>9205.34</v>
      </c>
      <c r="F51" s="39">
        <v>9927.2699999999986</v>
      </c>
      <c r="G51" s="17">
        <v>21281.88</v>
      </c>
      <c r="H51" s="17">
        <v>8556.739999999998</v>
      </c>
      <c r="I51" s="17">
        <v>6079.5</v>
      </c>
      <c r="J51" s="17">
        <v>6010.99</v>
      </c>
      <c r="K51" s="17">
        <v>3913.14</v>
      </c>
      <c r="L51" s="17">
        <v>6640.5099999999993</v>
      </c>
      <c r="M51" s="17">
        <v>9261.6400000000012</v>
      </c>
      <c r="N51" s="17">
        <v>11696.9</v>
      </c>
      <c r="O51" s="17">
        <v>8231.619999999999</v>
      </c>
      <c r="P51" s="17">
        <v>16787.580000000002</v>
      </c>
      <c r="Q51" s="35">
        <f t="shared" si="5"/>
        <v>117593.10999999999</v>
      </c>
      <c r="R51" s="34">
        <f t="shared" si="4"/>
        <v>0.99075836211980783</v>
      </c>
      <c r="T51" s="7"/>
      <c r="U51" s="7"/>
    </row>
    <row r="52" spans="1:21" x14ac:dyDescent="0.25">
      <c r="A52" s="38">
        <v>5511</v>
      </c>
      <c r="B52" s="15" t="s">
        <v>35</v>
      </c>
      <c r="C52" s="16" t="s">
        <v>70</v>
      </c>
      <c r="D52" s="43">
        <v>3294559.0000000009</v>
      </c>
      <c r="E52" s="39">
        <v>316010.36999999959</v>
      </c>
      <c r="F52" s="39">
        <v>290607.35999999993</v>
      </c>
      <c r="G52" s="17">
        <v>306988.91999999993</v>
      </c>
      <c r="H52" s="17">
        <v>242242.39999999979</v>
      </c>
      <c r="I52" s="17">
        <v>241708.3999999997</v>
      </c>
      <c r="J52" s="17">
        <v>250255.57999999949</v>
      </c>
      <c r="K52" s="17">
        <v>182816.35999999981</v>
      </c>
      <c r="L52" s="17">
        <v>212815.86000000019</v>
      </c>
      <c r="M52" s="17">
        <v>178276.85000000009</v>
      </c>
      <c r="N52" s="17">
        <v>270143.60999999981</v>
      </c>
      <c r="O52" s="17">
        <v>306414.24000000011</v>
      </c>
      <c r="P52" s="17">
        <v>383115.54000000079</v>
      </c>
      <c r="Q52" s="35">
        <f t="shared" si="5"/>
        <v>3181395.4899999998</v>
      </c>
      <c r="R52" s="34">
        <f t="shared" si="4"/>
        <v>0.9656513937070178</v>
      </c>
      <c r="T52" s="7"/>
      <c r="U52" s="7"/>
    </row>
    <row r="53" spans="1:21" x14ac:dyDescent="0.25">
      <c r="A53" s="38">
        <v>5513</v>
      </c>
      <c r="B53" s="15" t="s">
        <v>35</v>
      </c>
      <c r="C53" s="16" t="s">
        <v>94</v>
      </c>
      <c r="D53" s="43">
        <v>3612482.0000000009</v>
      </c>
      <c r="E53" s="39">
        <v>271463.77999999991</v>
      </c>
      <c r="F53" s="39">
        <v>269581.75000000029</v>
      </c>
      <c r="G53" s="17">
        <v>352496.97999999992</v>
      </c>
      <c r="H53" s="17">
        <v>377566.84000000008</v>
      </c>
      <c r="I53" s="17">
        <v>379495.51999999979</v>
      </c>
      <c r="J53" s="17">
        <v>277616.40000000008</v>
      </c>
      <c r="K53" s="17">
        <v>200268.81999999989</v>
      </c>
      <c r="L53" s="17">
        <v>284421.2799999998</v>
      </c>
      <c r="M53" s="17">
        <v>274234.09999999969</v>
      </c>
      <c r="N53" s="17">
        <v>322201.11999999988</v>
      </c>
      <c r="O53" s="17">
        <v>331450.06000000017</v>
      </c>
      <c r="P53" s="17">
        <v>309667.58000000007</v>
      </c>
      <c r="Q53" s="35">
        <f t="shared" si="5"/>
        <v>3650464.23</v>
      </c>
      <c r="R53" s="34">
        <f t="shared" si="4"/>
        <v>1.0105141644996429</v>
      </c>
      <c r="T53" s="7"/>
      <c r="U53" s="7"/>
    </row>
    <row r="54" spans="1:21" x14ac:dyDescent="0.25">
      <c r="A54" s="38">
        <v>5514</v>
      </c>
      <c r="B54" s="15" t="s">
        <v>35</v>
      </c>
      <c r="C54" s="16" t="s">
        <v>72</v>
      </c>
      <c r="D54" s="43">
        <v>850591</v>
      </c>
      <c r="E54" s="39">
        <v>93634.840000000011</v>
      </c>
      <c r="F54" s="39">
        <v>41738.919999999991</v>
      </c>
      <c r="G54" s="17">
        <v>37370.560000000012</v>
      </c>
      <c r="H54" s="17">
        <v>29961.649999999991</v>
      </c>
      <c r="I54" s="17">
        <v>56436.630000000012</v>
      </c>
      <c r="J54" s="17">
        <v>37960.870000000003</v>
      </c>
      <c r="K54" s="17">
        <v>45668.93</v>
      </c>
      <c r="L54" s="17">
        <v>158344.9</v>
      </c>
      <c r="M54" s="17">
        <v>14838.49</v>
      </c>
      <c r="N54" s="17">
        <v>41994.999999999993</v>
      </c>
      <c r="O54" s="17">
        <v>176331.39</v>
      </c>
      <c r="P54" s="17">
        <v>115728.2500000001</v>
      </c>
      <c r="Q54" s="35">
        <f t="shared" si="5"/>
        <v>850010.43000000017</v>
      </c>
      <c r="R54" s="34">
        <f t="shared" si="4"/>
        <v>0.99931745104286329</v>
      </c>
      <c r="T54" s="7"/>
      <c r="U54" s="7"/>
    </row>
    <row r="55" spans="1:21" ht="26.25" x14ac:dyDescent="0.25">
      <c r="A55" s="38">
        <v>5515</v>
      </c>
      <c r="B55" s="15" t="s">
        <v>35</v>
      </c>
      <c r="C55" s="16" t="s">
        <v>73</v>
      </c>
      <c r="D55" s="43">
        <v>856324.00000000023</v>
      </c>
      <c r="E55" s="39">
        <v>28860.83</v>
      </c>
      <c r="F55" s="39">
        <v>24105.28999999999</v>
      </c>
      <c r="G55" s="17">
        <v>35190.139999999992</v>
      </c>
      <c r="H55" s="17">
        <v>28334.98000000001</v>
      </c>
      <c r="I55" s="17">
        <v>14494.589999999989</v>
      </c>
      <c r="J55" s="17">
        <v>25091.3</v>
      </c>
      <c r="K55" s="17">
        <v>24434.37000000001</v>
      </c>
      <c r="L55" s="17">
        <v>28157.03999999999</v>
      </c>
      <c r="M55" s="17">
        <v>61835.87</v>
      </c>
      <c r="N55" s="17">
        <v>39863.680000000037</v>
      </c>
      <c r="O55" s="17">
        <v>187031.7</v>
      </c>
      <c r="P55" s="17">
        <v>190372.87000000011</v>
      </c>
      <c r="Q55" s="35">
        <f t="shared" si="5"/>
        <v>687772.66000000015</v>
      </c>
      <c r="R55" s="34">
        <f t="shared" si="4"/>
        <v>0.80316873052723026</v>
      </c>
      <c r="T55" s="7"/>
      <c r="U55" s="7"/>
    </row>
    <row r="56" spans="1:21" x14ac:dyDescent="0.25">
      <c r="A56" s="38">
        <v>5521</v>
      </c>
      <c r="B56" s="15" t="s">
        <v>35</v>
      </c>
      <c r="C56" s="16" t="s">
        <v>74</v>
      </c>
      <c r="D56" s="43">
        <v>2228028</v>
      </c>
      <c r="E56" s="39">
        <v>100188.0900000001</v>
      </c>
      <c r="F56" s="39">
        <v>309836.50000000029</v>
      </c>
      <c r="G56" s="17">
        <v>128025.87</v>
      </c>
      <c r="H56" s="17">
        <v>162124.06999999989</v>
      </c>
      <c r="I56" s="17">
        <v>142662.35</v>
      </c>
      <c r="J56" s="17">
        <v>141575.91</v>
      </c>
      <c r="K56" s="17">
        <v>86411.550000000017</v>
      </c>
      <c r="L56" s="17">
        <v>121827.0199999999</v>
      </c>
      <c r="M56" s="17">
        <v>127450.17</v>
      </c>
      <c r="N56" s="17">
        <v>561119.91000000038</v>
      </c>
      <c r="O56" s="17">
        <v>238379.81999999969</v>
      </c>
      <c r="P56" s="17">
        <v>162879.57000000009</v>
      </c>
      <c r="Q56" s="35">
        <f t="shared" si="5"/>
        <v>2282480.8300000005</v>
      </c>
      <c r="R56" s="34">
        <f t="shared" si="4"/>
        <v>1.024439921760409</v>
      </c>
      <c r="T56" s="7"/>
      <c r="U56" s="7"/>
    </row>
    <row r="57" spans="1:21" x14ac:dyDescent="0.25">
      <c r="A57" s="38">
        <v>5522</v>
      </c>
      <c r="B57" s="15" t="s">
        <v>35</v>
      </c>
      <c r="C57" s="16" t="s">
        <v>75</v>
      </c>
      <c r="D57" s="43">
        <v>162114</v>
      </c>
      <c r="E57" s="39">
        <v>12249.9</v>
      </c>
      <c r="F57" s="39">
        <v>11553.04</v>
      </c>
      <c r="G57" s="17">
        <v>10621.18</v>
      </c>
      <c r="H57" s="17">
        <v>8814.52</v>
      </c>
      <c r="I57" s="17">
        <v>11984.89</v>
      </c>
      <c r="J57" s="17">
        <v>11445.96</v>
      </c>
      <c r="K57" s="17">
        <v>6162.1599999999989</v>
      </c>
      <c r="L57" s="17">
        <v>7898.3499999999995</v>
      </c>
      <c r="M57" s="17">
        <v>18065.09</v>
      </c>
      <c r="N57" s="17">
        <v>21094.71</v>
      </c>
      <c r="O57" s="17">
        <v>19060.14</v>
      </c>
      <c r="P57" s="17">
        <v>19165.96</v>
      </c>
      <c r="Q57" s="35">
        <f t="shared" si="5"/>
        <v>158115.9</v>
      </c>
      <c r="R57" s="34">
        <f t="shared" si="4"/>
        <v>0.97533772530441543</v>
      </c>
      <c r="T57" s="7"/>
      <c r="U57" s="7"/>
    </row>
    <row r="58" spans="1:21" x14ac:dyDescent="0.25">
      <c r="A58" s="38">
        <v>5524</v>
      </c>
      <c r="B58" s="15" t="s">
        <v>35</v>
      </c>
      <c r="C58" s="16" t="s">
        <v>76</v>
      </c>
      <c r="D58" s="43">
        <v>1568089</v>
      </c>
      <c r="E58" s="39">
        <v>61811.879999999961</v>
      </c>
      <c r="F58" s="39">
        <v>68861.310000000056</v>
      </c>
      <c r="G58" s="17">
        <v>93454.229999999981</v>
      </c>
      <c r="H58" s="17">
        <v>148144.83999999991</v>
      </c>
      <c r="I58" s="17">
        <v>146025.74</v>
      </c>
      <c r="J58" s="17">
        <v>118445.5999999999</v>
      </c>
      <c r="K58" s="17">
        <v>95245.480000000025</v>
      </c>
      <c r="L58" s="17">
        <v>164545.1700000001</v>
      </c>
      <c r="M58" s="17">
        <v>233304.90999999989</v>
      </c>
      <c r="N58" s="17">
        <v>178760.25</v>
      </c>
      <c r="O58" s="17">
        <v>130680.4399999999</v>
      </c>
      <c r="P58" s="17">
        <v>159445.9300000002</v>
      </c>
      <c r="Q58" s="35">
        <f t="shared" si="5"/>
        <v>1598725.7799999998</v>
      </c>
      <c r="R58" s="34">
        <f t="shared" si="4"/>
        <v>1.0195376537938854</v>
      </c>
      <c r="T58" s="7"/>
      <c r="U58" s="7"/>
    </row>
    <row r="59" spans="1:21" ht="26.25" x14ac:dyDescent="0.25">
      <c r="A59" s="38">
        <v>5525</v>
      </c>
      <c r="B59" s="15" t="s">
        <v>35</v>
      </c>
      <c r="C59" s="16" t="s">
        <v>77</v>
      </c>
      <c r="D59" s="43">
        <v>283790</v>
      </c>
      <c r="E59" s="39">
        <v>26189.78</v>
      </c>
      <c r="F59" s="39">
        <v>20799.91</v>
      </c>
      <c r="G59" s="17">
        <v>4089.14</v>
      </c>
      <c r="H59" s="17">
        <v>949.26</v>
      </c>
      <c r="I59" s="17">
        <v>10456.44</v>
      </c>
      <c r="J59" s="17">
        <v>116944.29</v>
      </c>
      <c r="K59" s="17">
        <v>10167.459999999999</v>
      </c>
      <c r="L59" s="17">
        <v>4549.6000000000004</v>
      </c>
      <c r="M59" s="17">
        <v>3540</v>
      </c>
      <c r="N59" s="17">
        <v>10304.17</v>
      </c>
      <c r="O59" s="17">
        <v>50940.490000000027</v>
      </c>
      <c r="P59" s="17">
        <v>29622.74</v>
      </c>
      <c r="Q59" s="35">
        <f t="shared" si="5"/>
        <v>288553.28000000003</v>
      </c>
      <c r="R59" s="34">
        <f t="shared" si="4"/>
        <v>1.0167845237675748</v>
      </c>
      <c r="T59" s="7"/>
      <c r="U59" s="7"/>
    </row>
    <row r="60" spans="1:21" x14ac:dyDescent="0.25">
      <c r="A60" s="38">
        <v>5531</v>
      </c>
      <c r="B60" s="15" t="s">
        <v>35</v>
      </c>
      <c r="C60" s="16" t="s">
        <v>78</v>
      </c>
      <c r="D60" s="43">
        <v>57532</v>
      </c>
      <c r="E60" s="39">
        <v>6254.55</v>
      </c>
      <c r="F60" s="39">
        <v>2396.23</v>
      </c>
      <c r="G60" s="17">
        <v>9990.9900000000016</v>
      </c>
      <c r="H60" s="17">
        <v>496.5</v>
      </c>
      <c r="I60" s="17">
        <v>5620.2900000000009</v>
      </c>
      <c r="J60" s="17">
        <v>788.56999999999994</v>
      </c>
      <c r="K60" s="17">
        <v>183.74</v>
      </c>
      <c r="L60" s="17">
        <v>63.36</v>
      </c>
      <c r="M60" s="17">
        <v>210.41</v>
      </c>
      <c r="N60" s="17">
        <v>4616.21</v>
      </c>
      <c r="O60" s="17">
        <v>3516.44</v>
      </c>
      <c r="P60" s="17">
        <v>18904.43</v>
      </c>
      <c r="Q60" s="35">
        <f t="shared" si="5"/>
        <v>53041.720000000008</v>
      </c>
      <c r="R60" s="34">
        <f t="shared" si="4"/>
        <v>0.92195160953903932</v>
      </c>
      <c r="T60" s="7"/>
      <c r="U60" s="7"/>
    </row>
    <row r="61" spans="1:21" x14ac:dyDescent="0.25">
      <c r="A61" s="38">
        <v>5532</v>
      </c>
      <c r="B61" s="15" t="s">
        <v>35</v>
      </c>
      <c r="C61" s="16" t="s">
        <v>95</v>
      </c>
      <c r="D61" s="43">
        <v>273311.99999999988</v>
      </c>
      <c r="E61" s="39">
        <v>13113.55</v>
      </c>
      <c r="F61" s="39">
        <v>7508.0099999999984</v>
      </c>
      <c r="G61" s="17">
        <v>7878.3200000000024</v>
      </c>
      <c r="H61" s="17">
        <v>5312.72</v>
      </c>
      <c r="I61" s="17">
        <v>33363.57</v>
      </c>
      <c r="J61" s="17">
        <v>52853.25</v>
      </c>
      <c r="K61" s="17">
        <v>23808.04</v>
      </c>
      <c r="L61" s="17">
        <v>4350.71</v>
      </c>
      <c r="M61" s="17">
        <v>4994.5599999999986</v>
      </c>
      <c r="N61" s="17">
        <v>32251.850000000009</v>
      </c>
      <c r="O61" s="17">
        <v>22778.87</v>
      </c>
      <c r="P61" s="17">
        <v>29580.10000000002</v>
      </c>
      <c r="Q61" s="35">
        <f t="shared" si="5"/>
        <v>237793.55</v>
      </c>
      <c r="R61" s="34">
        <f t="shared" si="4"/>
        <v>0.87004430833626067</v>
      </c>
      <c r="T61" s="7"/>
      <c r="U61" s="7"/>
    </row>
    <row r="62" spans="1:21" x14ac:dyDescent="0.25">
      <c r="A62" s="38">
        <v>5539</v>
      </c>
      <c r="B62" s="15" t="s">
        <v>35</v>
      </c>
      <c r="C62" s="16" t="s">
        <v>80</v>
      </c>
      <c r="D62" s="43">
        <v>27529.999999999989</v>
      </c>
      <c r="E62" s="39">
        <v>1623.43</v>
      </c>
      <c r="F62" s="39">
        <v>6059.24</v>
      </c>
      <c r="G62" s="17">
        <v>598.01</v>
      </c>
      <c r="H62" s="17">
        <v>1577.3</v>
      </c>
      <c r="I62" s="17">
        <v>500.1</v>
      </c>
      <c r="J62" s="17">
        <v>1551.4</v>
      </c>
      <c r="K62" s="17">
        <v>1666.93</v>
      </c>
      <c r="L62" s="17">
        <v>749.35</v>
      </c>
      <c r="M62" s="17">
        <v>1126.28</v>
      </c>
      <c r="N62" s="17">
        <v>4310.47</v>
      </c>
      <c r="O62" s="17">
        <v>3357.54</v>
      </c>
      <c r="P62" s="17">
        <v>3021.65</v>
      </c>
      <c r="Q62" s="35">
        <f t="shared" si="5"/>
        <v>26141.700000000004</v>
      </c>
      <c r="R62" s="34">
        <f t="shared" si="4"/>
        <v>0.94957137667998603</v>
      </c>
      <c r="T62" s="7"/>
      <c r="U62" s="7"/>
    </row>
    <row r="63" spans="1:21" x14ac:dyDescent="0.25">
      <c r="A63" s="38">
        <v>5540</v>
      </c>
      <c r="B63" s="15" t="s">
        <v>35</v>
      </c>
      <c r="C63" s="16" t="s">
        <v>81</v>
      </c>
      <c r="D63" s="43">
        <v>625360.00000000023</v>
      </c>
      <c r="E63" s="39">
        <v>42182.209999999977</v>
      </c>
      <c r="F63" s="39">
        <v>52143.469999999987</v>
      </c>
      <c r="G63" s="17">
        <v>62733.16</v>
      </c>
      <c r="H63" s="17">
        <v>58731.420000000013</v>
      </c>
      <c r="I63" s="17">
        <v>61092.900000000038</v>
      </c>
      <c r="J63" s="17">
        <v>45351.960000000021</v>
      </c>
      <c r="K63" s="17">
        <v>29532.35</v>
      </c>
      <c r="L63" s="17">
        <v>47941.989999999983</v>
      </c>
      <c r="M63" s="17">
        <v>62356.859999999928</v>
      </c>
      <c r="N63" s="17">
        <v>79056.810000000041</v>
      </c>
      <c r="O63" s="17">
        <v>45412.540000000074</v>
      </c>
      <c r="P63" s="17">
        <v>51836.99</v>
      </c>
      <c r="Q63" s="35">
        <f t="shared" si="5"/>
        <v>638372.66</v>
      </c>
      <c r="R63" s="34">
        <f t="shared" si="4"/>
        <v>1.0208082704362285</v>
      </c>
      <c r="T63" s="7"/>
      <c r="U63" s="7"/>
    </row>
    <row r="64" spans="1:21" x14ac:dyDescent="0.25">
      <c r="A64" s="38">
        <v>6010</v>
      </c>
      <c r="B64" s="15" t="s">
        <v>35</v>
      </c>
      <c r="C64" s="16" t="s">
        <v>96</v>
      </c>
      <c r="D64" s="43">
        <v>62000.000000000029</v>
      </c>
      <c r="E64" s="39">
        <v>956.69999999999993</v>
      </c>
      <c r="F64" s="39">
        <v>2415.440000000001</v>
      </c>
      <c r="G64" s="17">
        <v>18391.94000000001</v>
      </c>
      <c r="H64" s="17">
        <v>341.96</v>
      </c>
      <c r="I64" s="17">
        <v>2147.8200000000002</v>
      </c>
      <c r="J64" s="17">
        <v>1612.5</v>
      </c>
      <c r="K64" s="17">
        <v>2865.16</v>
      </c>
      <c r="L64" s="17">
        <v>1064.33</v>
      </c>
      <c r="M64" s="17">
        <v>1923.6200000000031</v>
      </c>
      <c r="N64" s="17">
        <v>22511.48</v>
      </c>
      <c r="O64" s="17">
        <v>3047.650000000001</v>
      </c>
      <c r="P64" s="17">
        <v>4570.4799999999987</v>
      </c>
      <c r="Q64" s="35">
        <f t="shared" si="5"/>
        <v>61849.080000000009</v>
      </c>
      <c r="R64" s="34">
        <f t="shared" si="4"/>
        <v>0.99756580645161264</v>
      </c>
      <c r="T64" s="7"/>
      <c r="U64" s="7"/>
    </row>
    <row r="65" spans="1:18" s="21" customFormat="1" ht="9" customHeight="1" x14ac:dyDescent="0.25">
      <c r="A65" s="18"/>
      <c r="B65" s="19"/>
      <c r="C65" s="20"/>
      <c r="D65" s="22"/>
      <c r="E65" s="22"/>
      <c r="F65" s="22"/>
      <c r="G65" s="22"/>
      <c r="H65" s="23"/>
      <c r="I65" s="22"/>
      <c r="J65" s="22"/>
      <c r="K65" s="22"/>
      <c r="L65" s="22"/>
      <c r="M65" s="22"/>
      <c r="N65" s="22"/>
      <c r="O65" s="22"/>
      <c r="P65" s="22"/>
      <c r="Q65" s="36"/>
      <c r="R65" s="37"/>
    </row>
    <row r="66" spans="1:18" s="21" customFormat="1" ht="16.149999999999999" customHeight="1" x14ac:dyDescent="0.25">
      <c r="A66" s="18"/>
      <c r="B66" s="19"/>
      <c r="C66" s="20"/>
      <c r="D66" s="22"/>
      <c r="E66" s="22"/>
      <c r="F66" s="22"/>
      <c r="G66" s="22"/>
      <c r="H66" s="23"/>
      <c r="I66" s="22"/>
      <c r="J66" s="22"/>
      <c r="K66" s="22"/>
      <c r="L66" s="22"/>
      <c r="M66" s="22"/>
      <c r="N66" s="22"/>
      <c r="O66" s="22"/>
      <c r="P66" s="22"/>
      <c r="Q66" s="36"/>
      <c r="R66" s="37"/>
    </row>
    <row r="67" spans="1:18" x14ac:dyDescent="0.25">
      <c r="A67" s="9" t="s">
        <v>99</v>
      </c>
      <c r="B67" s="10"/>
      <c r="Q67" s="7"/>
      <c r="R67" s="24"/>
    </row>
    <row r="68" spans="1:18" s="11" customFormat="1" ht="26.25" x14ac:dyDescent="0.25">
      <c r="A68" s="60" t="s">
        <v>40</v>
      </c>
      <c r="B68" s="60" t="s">
        <v>84</v>
      </c>
      <c r="C68" s="60" t="s">
        <v>54</v>
      </c>
      <c r="D68" s="60" t="s">
        <v>39</v>
      </c>
      <c r="E68" s="60" t="s">
        <v>37</v>
      </c>
      <c r="F68" s="60" t="s">
        <v>38</v>
      </c>
      <c r="G68" s="60" t="s">
        <v>44</v>
      </c>
      <c r="H68" s="60" t="s">
        <v>45</v>
      </c>
      <c r="I68" s="60" t="s">
        <v>46</v>
      </c>
      <c r="J68" s="60" t="s">
        <v>47</v>
      </c>
      <c r="K68" s="60" t="s">
        <v>48</v>
      </c>
      <c r="L68" s="60" t="s">
        <v>49</v>
      </c>
      <c r="M68" s="60" t="s">
        <v>50</v>
      </c>
      <c r="N68" s="60" t="s">
        <v>51</v>
      </c>
      <c r="O68" s="60" t="s">
        <v>52</v>
      </c>
      <c r="P68" s="60" t="s">
        <v>53</v>
      </c>
      <c r="Q68" s="62" t="s">
        <v>85</v>
      </c>
      <c r="R68" s="63" t="s">
        <v>43</v>
      </c>
    </row>
    <row r="69" spans="1:18" x14ac:dyDescent="0.25">
      <c r="A69" s="25"/>
      <c r="B69" s="25"/>
      <c r="C69" s="14" t="s">
        <v>41</v>
      </c>
      <c r="D69" s="44">
        <f>SUM(D70:D76)</f>
        <v>4716245</v>
      </c>
      <c r="E69" s="44">
        <f t="shared" ref="E69:Q69" si="6">SUM(E70:E76)</f>
        <v>300984.57</v>
      </c>
      <c r="F69" s="44">
        <f t="shared" si="6"/>
        <v>369093.82</v>
      </c>
      <c r="G69" s="44">
        <f t="shared" si="6"/>
        <v>280017.93999999994</v>
      </c>
      <c r="H69" s="44">
        <f t="shared" si="6"/>
        <v>464382.56999999995</v>
      </c>
      <c r="I69" s="44">
        <f t="shared" si="6"/>
        <v>994554.90000000014</v>
      </c>
      <c r="J69" s="44">
        <f t="shared" si="6"/>
        <v>831430.69000000006</v>
      </c>
      <c r="K69" s="44">
        <f t="shared" si="6"/>
        <v>441124.61000000004</v>
      </c>
      <c r="L69" s="44">
        <f t="shared" si="6"/>
        <v>299515.25000000006</v>
      </c>
      <c r="M69" s="44">
        <f t="shared" si="6"/>
        <v>540659.48</v>
      </c>
      <c r="N69" s="44">
        <f t="shared" si="6"/>
        <v>141121.56</v>
      </c>
      <c r="O69" s="44">
        <f t="shared" si="6"/>
        <v>33906.120000000003</v>
      </c>
      <c r="P69" s="44">
        <f t="shared" si="6"/>
        <v>19453.650000000001</v>
      </c>
      <c r="Q69" s="44">
        <f t="shared" si="6"/>
        <v>4716245.1599999992</v>
      </c>
      <c r="R69" s="26">
        <f>Q69/D69</f>
        <v>1.0000000339252941</v>
      </c>
    </row>
    <row r="70" spans="1:18" x14ac:dyDescent="0.25">
      <c r="A70" s="42">
        <v>1551</v>
      </c>
      <c r="B70" s="15" t="s">
        <v>34</v>
      </c>
      <c r="C70" s="16" t="s">
        <v>86</v>
      </c>
      <c r="D70" s="27">
        <v>4116053</v>
      </c>
      <c r="E70" s="28">
        <v>300984.57</v>
      </c>
      <c r="F70" s="28">
        <v>366075.29</v>
      </c>
      <c r="G70" s="17">
        <v>256108.08</v>
      </c>
      <c r="H70" s="28">
        <v>433327.66</v>
      </c>
      <c r="I70" s="28">
        <v>878655.39000000013</v>
      </c>
      <c r="J70" s="28">
        <v>762760.92</v>
      </c>
      <c r="K70" s="28">
        <v>429099.34</v>
      </c>
      <c r="L70" s="28">
        <v>235770.76</v>
      </c>
      <c r="M70" s="28">
        <v>390529.1</v>
      </c>
      <c r="N70" s="28">
        <v>62742</v>
      </c>
      <c r="O70" s="28">
        <v>0</v>
      </c>
      <c r="P70" s="28">
        <v>0</v>
      </c>
      <c r="Q70" s="29">
        <f>E70+F70+G70+H70+I70+J70+K70+L70+M70+N70+O70+P70</f>
        <v>4116053.11</v>
      </c>
      <c r="R70" s="26">
        <f>Q70/D70</f>
        <v>1.0000000267246316</v>
      </c>
    </row>
    <row r="71" spans="1:18" ht="26.25" x14ac:dyDescent="0.25">
      <c r="A71" s="42">
        <v>5005</v>
      </c>
      <c r="B71" s="15" t="s">
        <v>35</v>
      </c>
      <c r="C71" s="16" t="s">
        <v>90</v>
      </c>
      <c r="D71" s="27">
        <v>207392</v>
      </c>
      <c r="E71" s="28">
        <v>0</v>
      </c>
      <c r="F71" s="28">
        <v>2256</v>
      </c>
      <c r="G71" s="17">
        <v>17870</v>
      </c>
      <c r="H71" s="28">
        <v>8188</v>
      </c>
      <c r="I71" s="28">
        <v>15609</v>
      </c>
      <c r="J71" s="28">
        <v>49280</v>
      </c>
      <c r="K71" s="28">
        <v>5699</v>
      </c>
      <c r="L71" s="28">
        <v>10978</v>
      </c>
      <c r="M71" s="28">
        <v>46183</v>
      </c>
      <c r="N71" s="28">
        <v>38300</v>
      </c>
      <c r="O71" s="28">
        <v>10822</v>
      </c>
      <c r="P71" s="28">
        <v>2207</v>
      </c>
      <c r="Q71" s="30">
        <f t="shared" ref="Q71:Q76" si="7">E71+F71+G71+H71+I71+J71+K71+L71+M71+N71+O71+P71</f>
        <v>207392</v>
      </c>
      <c r="R71" s="26">
        <f>Q71/D71</f>
        <v>1</v>
      </c>
    </row>
    <row r="72" spans="1:18" x14ac:dyDescent="0.25">
      <c r="A72" s="42">
        <v>5060</v>
      </c>
      <c r="B72" s="15" t="s">
        <v>35</v>
      </c>
      <c r="C72" s="16" t="s">
        <v>92</v>
      </c>
      <c r="D72" s="27">
        <v>70099</v>
      </c>
      <c r="E72" s="28">
        <v>0</v>
      </c>
      <c r="F72" s="28">
        <v>762.53</v>
      </c>
      <c r="G72" s="17">
        <v>6039.86</v>
      </c>
      <c r="H72" s="28">
        <v>2767.9100000000012</v>
      </c>
      <c r="I72" s="28">
        <v>5276.3099999999986</v>
      </c>
      <c r="J72" s="28">
        <v>16656.84</v>
      </c>
      <c r="K72" s="28">
        <v>1926.27</v>
      </c>
      <c r="L72" s="28">
        <v>3710.5700000000011</v>
      </c>
      <c r="M72" s="28">
        <v>15609.84</v>
      </c>
      <c r="N72" s="28">
        <v>12945.39</v>
      </c>
      <c r="O72" s="28">
        <v>3657.83</v>
      </c>
      <c r="P72" s="28">
        <v>745.65000000000009</v>
      </c>
      <c r="Q72" s="29">
        <f>E72+F72+G72+H72+I72+J72+K72+L72+M72+N72+O72+P72</f>
        <v>70099</v>
      </c>
      <c r="R72" s="26">
        <f>Q72/D72</f>
        <v>1</v>
      </c>
    </row>
    <row r="73" spans="1:18" x14ac:dyDescent="0.25">
      <c r="A73" s="42">
        <v>5511</v>
      </c>
      <c r="B73" s="15" t="s">
        <v>35</v>
      </c>
      <c r="C73" s="16" t="s">
        <v>70</v>
      </c>
      <c r="D73" s="27">
        <v>151086</v>
      </c>
      <c r="E73" s="31">
        <v>0</v>
      </c>
      <c r="F73" s="28">
        <v>0</v>
      </c>
      <c r="G73" s="17">
        <v>0</v>
      </c>
      <c r="H73" s="28">
        <v>0</v>
      </c>
      <c r="I73" s="28">
        <v>0</v>
      </c>
      <c r="J73" s="28">
        <v>2732.93</v>
      </c>
      <c r="K73" s="28">
        <v>4400</v>
      </c>
      <c r="L73" s="28">
        <v>20364.72</v>
      </c>
      <c r="M73" s="28">
        <v>88337.540000000008</v>
      </c>
      <c r="N73" s="28">
        <v>15825.49</v>
      </c>
      <c r="O73" s="28">
        <v>19426.29</v>
      </c>
      <c r="P73" s="28">
        <v>0</v>
      </c>
      <c r="Q73" s="29">
        <f t="shared" si="7"/>
        <v>151086.97</v>
      </c>
      <c r="R73" s="26">
        <f t="shared" ref="R73:R76" si="8">Q73/D73</f>
        <v>1.0000064201845307</v>
      </c>
    </row>
    <row r="74" spans="1:18" x14ac:dyDescent="0.25">
      <c r="A74" s="38">
        <v>5514</v>
      </c>
      <c r="B74" s="15" t="s">
        <v>35</v>
      </c>
      <c r="C74" s="16" t="s">
        <v>72</v>
      </c>
      <c r="D74" s="27">
        <v>95015</v>
      </c>
      <c r="E74" s="28">
        <v>0</v>
      </c>
      <c r="F74" s="28">
        <v>0</v>
      </c>
      <c r="G74" s="28">
        <v>0</v>
      </c>
      <c r="H74" s="28">
        <v>0</v>
      </c>
      <c r="I74" s="28">
        <v>95014.2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9">
        <f>E74+F74+G74+H74+I74+J74+K74+L74+M74+N74+O74+P74</f>
        <v>95014.2</v>
      </c>
      <c r="R74" s="26">
        <f>Q74/D74</f>
        <v>0.99999158027679835</v>
      </c>
    </row>
    <row r="75" spans="1:18" ht="26.25" x14ac:dyDescent="0.25">
      <c r="A75" s="38">
        <v>5515</v>
      </c>
      <c r="B75" s="15" t="s">
        <v>35</v>
      </c>
      <c r="C75" s="16" t="s">
        <v>73</v>
      </c>
      <c r="D75" s="27">
        <v>40000</v>
      </c>
      <c r="E75" s="31">
        <v>0</v>
      </c>
      <c r="F75" s="28">
        <v>0</v>
      </c>
      <c r="G75" s="17">
        <v>0</v>
      </c>
      <c r="H75" s="28">
        <v>0</v>
      </c>
      <c r="I75" s="28">
        <v>0</v>
      </c>
      <c r="J75" s="28">
        <v>0</v>
      </c>
      <c r="K75" s="28">
        <v>0</v>
      </c>
      <c r="L75" s="28">
        <v>28691.200000000001</v>
      </c>
      <c r="M75" s="28">
        <v>0</v>
      </c>
      <c r="N75" s="28">
        <v>11308.68</v>
      </c>
      <c r="O75" s="28">
        <v>0</v>
      </c>
      <c r="P75" s="28">
        <v>0</v>
      </c>
      <c r="Q75" s="29">
        <f t="shared" si="7"/>
        <v>39999.880000000005</v>
      </c>
      <c r="R75" s="26">
        <f>Q75/D75</f>
        <v>0.99999700000000014</v>
      </c>
    </row>
    <row r="76" spans="1:18" x14ac:dyDescent="0.25">
      <c r="A76" s="38">
        <v>5531</v>
      </c>
      <c r="B76" s="15" t="s">
        <v>35</v>
      </c>
      <c r="C76" s="16" t="s">
        <v>78</v>
      </c>
      <c r="D76" s="27">
        <v>36600</v>
      </c>
      <c r="E76" s="28">
        <v>0</v>
      </c>
      <c r="F76" s="28">
        <v>0</v>
      </c>
      <c r="G76" s="28">
        <v>0</v>
      </c>
      <c r="H76" s="28">
        <v>20099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16501</v>
      </c>
      <c r="Q76" s="29">
        <f t="shared" si="7"/>
        <v>36600</v>
      </c>
      <c r="R76" s="26">
        <f t="shared" si="8"/>
        <v>1</v>
      </c>
    </row>
    <row r="78" spans="1:18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8" x14ac:dyDescent="0.25">
      <c r="E80" s="7"/>
      <c r="F80" s="7"/>
      <c r="G80" s="7"/>
      <c r="H80" s="7"/>
      <c r="I80" s="7"/>
      <c r="J80" s="7"/>
      <c r="K80" s="7"/>
      <c r="L80" s="7"/>
      <c r="M80" s="7"/>
    </row>
    <row r="81" spans="4:18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"/>
  <sheetViews>
    <sheetView zoomScaleNormal="100" workbookViewId="0">
      <selection activeCell="W13" sqref="W13"/>
    </sheetView>
  </sheetViews>
  <sheetFormatPr defaultRowHeight="15" x14ac:dyDescent="0.25"/>
  <cols>
    <col min="1" max="1" width="25.5703125" customWidth="1"/>
    <col min="2" max="2" width="11.42578125" customWidth="1"/>
    <col min="3" max="3" width="8" customWidth="1"/>
    <col min="4" max="4" width="36.85546875" customWidth="1"/>
    <col min="5" max="5" width="9.85546875" bestFit="1" customWidth="1"/>
    <col min="6" max="13" width="8.85546875" bestFit="1" customWidth="1"/>
    <col min="14" max="14" width="10.42578125" customWidth="1"/>
    <col min="15" max="15" width="8.85546875" bestFit="1" customWidth="1"/>
    <col min="16" max="16" width="9.7109375" customWidth="1"/>
    <col min="17" max="17" width="10.140625" customWidth="1"/>
    <col min="18" max="18" width="9.85546875" bestFit="1" customWidth="1"/>
    <col min="19" max="19" width="9.7109375" customWidth="1"/>
    <col min="20" max="20" width="11" customWidth="1"/>
  </cols>
  <sheetData>
    <row r="1" spans="1:23" x14ac:dyDescent="0.25">
      <c r="A1" s="3" t="s">
        <v>108</v>
      </c>
      <c r="T1" s="52" t="s">
        <v>103</v>
      </c>
    </row>
    <row r="2" spans="1:23" x14ac:dyDescent="0.25">
      <c r="A2" s="5" t="s">
        <v>106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3" x14ac:dyDescent="0.25">
      <c r="A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3" x14ac:dyDescent="0.25">
      <c r="A4" s="9" t="s">
        <v>98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3" s="66" customFormat="1" ht="27" customHeight="1" x14ac:dyDescent="0.25">
      <c r="A5" s="77" t="s">
        <v>36</v>
      </c>
      <c r="B5" s="77" t="s">
        <v>0</v>
      </c>
      <c r="C5" s="77" t="s">
        <v>40</v>
      </c>
      <c r="D5" s="77" t="s">
        <v>54</v>
      </c>
      <c r="E5" s="65" t="s">
        <v>39</v>
      </c>
      <c r="F5" s="77" t="s">
        <v>37</v>
      </c>
      <c r="G5" s="77" t="s">
        <v>38</v>
      </c>
      <c r="H5" s="77" t="s">
        <v>44</v>
      </c>
      <c r="I5" s="77" t="s">
        <v>45</v>
      </c>
      <c r="J5" s="77" t="s">
        <v>46</v>
      </c>
      <c r="K5" s="77" t="s">
        <v>47</v>
      </c>
      <c r="L5" s="77" t="s">
        <v>48</v>
      </c>
      <c r="M5" s="77" t="s">
        <v>49</v>
      </c>
      <c r="N5" s="77" t="s">
        <v>50</v>
      </c>
      <c r="O5" s="77" t="s">
        <v>51</v>
      </c>
      <c r="P5" s="77" t="s">
        <v>52</v>
      </c>
      <c r="Q5" s="64" t="s">
        <v>53</v>
      </c>
      <c r="R5" s="78" t="s">
        <v>41</v>
      </c>
      <c r="S5" s="78" t="s">
        <v>42</v>
      </c>
      <c r="T5" s="78" t="s">
        <v>43</v>
      </c>
      <c r="U5" s="79"/>
    </row>
    <row r="6" spans="1:23" s="67" customFormat="1" ht="15.4" customHeight="1" x14ac:dyDescent="0.25">
      <c r="A6" s="55" t="s">
        <v>55</v>
      </c>
      <c r="B6" s="56"/>
      <c r="C6" s="56"/>
      <c r="D6" s="56"/>
      <c r="E6" s="57">
        <f>E7+E34+E50+E77+E104+E131+E158+E186</f>
        <v>51309735.130000003</v>
      </c>
      <c r="F6" s="57">
        <f>F7+F34+F50+F77+F104+F131+F158+F186</f>
        <v>3333712.9000000004</v>
      </c>
      <c r="G6" s="57">
        <f t="shared" ref="G6:Q6" si="0">G7+G34+G50+G77+G104+G131+G158+G186</f>
        <v>3457542.67</v>
      </c>
      <c r="H6" s="57">
        <f t="shared" si="0"/>
        <v>3550155.0900000008</v>
      </c>
      <c r="I6" s="57">
        <f t="shared" si="0"/>
        <v>3898110.1</v>
      </c>
      <c r="J6" s="57">
        <f t="shared" si="0"/>
        <v>3963955.0000000005</v>
      </c>
      <c r="K6" s="57">
        <f t="shared" si="0"/>
        <v>4035970.1100000003</v>
      </c>
      <c r="L6" s="57">
        <f t="shared" si="0"/>
        <v>3506502.8000000007</v>
      </c>
      <c r="M6" s="57">
        <f t="shared" si="0"/>
        <v>3963450.1700000009</v>
      </c>
      <c r="N6" s="57">
        <f t="shared" si="0"/>
        <v>3992235.8000000003</v>
      </c>
      <c r="O6" s="57">
        <f t="shared" si="0"/>
        <v>5552313.7400000002</v>
      </c>
      <c r="P6" s="57">
        <f t="shared" si="0"/>
        <v>4944436.3100000005</v>
      </c>
      <c r="Q6" s="57">
        <f t="shared" si="0"/>
        <v>5593006.7800000012</v>
      </c>
      <c r="R6" s="58">
        <f>SUM(F6:Q6)</f>
        <v>49791391.470000006</v>
      </c>
      <c r="S6" s="58">
        <f>E6-R6</f>
        <v>1518343.6599999964</v>
      </c>
      <c r="T6" s="59">
        <f>R6/E6</f>
        <v>0.97040827328082924</v>
      </c>
      <c r="W6" s="106"/>
    </row>
    <row r="7" spans="1:23" s="68" customFormat="1" ht="15.4" customHeight="1" x14ac:dyDescent="0.25">
      <c r="A7" s="89" t="s">
        <v>1</v>
      </c>
      <c r="B7" s="90" t="s">
        <v>56</v>
      </c>
      <c r="C7" s="90"/>
      <c r="D7" s="90"/>
      <c r="E7" s="92">
        <f>SUM(E8:E33)</f>
        <v>3490688.0673212949</v>
      </c>
      <c r="F7" s="92">
        <f>SUM(F8:F33)</f>
        <v>217582.58558000004</v>
      </c>
      <c r="G7" s="92">
        <f t="shared" ref="G7:S7" si="1">SUM(G8:G33)</f>
        <v>233515.54165000006</v>
      </c>
      <c r="H7" s="92">
        <f t="shared" si="1"/>
        <v>238513.3322699999</v>
      </c>
      <c r="I7" s="92">
        <f t="shared" si="1"/>
        <v>246474.02935848193</v>
      </c>
      <c r="J7" s="92">
        <f t="shared" si="1"/>
        <v>262936.36071000004</v>
      </c>
      <c r="K7" s="92">
        <f t="shared" si="1"/>
        <v>277431.44014159904</v>
      </c>
      <c r="L7" s="92">
        <f t="shared" si="1"/>
        <v>239427.92679000003</v>
      </c>
      <c r="M7" s="92">
        <f t="shared" si="1"/>
        <v>256477.93136000005</v>
      </c>
      <c r="N7" s="92">
        <f t="shared" si="1"/>
        <v>268695.74455016555</v>
      </c>
      <c r="O7" s="92">
        <f t="shared" si="1"/>
        <v>397050.79924384999</v>
      </c>
      <c r="P7" s="92">
        <f t="shared" si="1"/>
        <v>347011.00226226123</v>
      </c>
      <c r="Q7" s="92">
        <f t="shared" si="1"/>
        <v>366007.01612362236</v>
      </c>
      <c r="R7" s="92">
        <f>SUM(R8:R33)</f>
        <v>3351123.7100399807</v>
      </c>
      <c r="S7" s="92">
        <f t="shared" si="1"/>
        <v>139564.35728131523</v>
      </c>
      <c r="T7" s="104">
        <f t="shared" ref="T7:T68" si="2">R7/E7</f>
        <v>0.96001809540420668</v>
      </c>
    </row>
    <row r="8" spans="1:23" s="84" customFormat="1" ht="15.4" customHeight="1" x14ac:dyDescent="0.25">
      <c r="A8" s="80" t="s">
        <v>1</v>
      </c>
      <c r="B8" s="80" t="s">
        <v>34</v>
      </c>
      <c r="C8" s="81" t="s">
        <v>2</v>
      </c>
      <c r="D8" s="80" t="s">
        <v>57</v>
      </c>
      <c r="E8" s="75">
        <v>15218.88</v>
      </c>
      <c r="F8" s="75"/>
      <c r="G8" s="75"/>
      <c r="H8" s="75"/>
      <c r="I8" s="75"/>
      <c r="J8" s="75">
        <v>5338.5600000000013</v>
      </c>
      <c r="K8" s="75"/>
      <c r="L8" s="75"/>
      <c r="M8" s="75"/>
      <c r="N8" s="75"/>
      <c r="O8" s="76">
        <v>4412.2800000000007</v>
      </c>
      <c r="P8" s="75">
        <v>6351.4920000000011</v>
      </c>
      <c r="Q8" s="75"/>
      <c r="R8" s="76">
        <f>SUM(F8:Q8)</f>
        <v>16102.332000000002</v>
      </c>
      <c r="S8" s="76">
        <f t="shared" ref="S8:S69" si="3">E8-R8</f>
        <v>-883.45200000000295</v>
      </c>
      <c r="T8" s="82">
        <f t="shared" si="2"/>
        <v>1.0580497382198955</v>
      </c>
      <c r="U8" s="83"/>
    </row>
    <row r="9" spans="1:23" s="84" customFormat="1" ht="15.4" customHeight="1" x14ac:dyDescent="0.25">
      <c r="A9" s="85" t="s">
        <v>1</v>
      </c>
      <c r="B9" s="86" t="s">
        <v>34</v>
      </c>
      <c r="C9" s="87" t="s">
        <v>3</v>
      </c>
      <c r="D9" s="86" t="s">
        <v>58</v>
      </c>
      <c r="E9" s="75">
        <v>5435.7530000000006</v>
      </c>
      <c r="F9" s="75">
        <v>0</v>
      </c>
      <c r="G9" s="75">
        <v>0</v>
      </c>
      <c r="H9" s="75">
        <v>5435.7696000000014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6">
        <f t="shared" ref="R9:R33" si="4">SUM(F9:Q9)</f>
        <v>5435.7696000000014</v>
      </c>
      <c r="S9" s="76">
        <f t="shared" si="3"/>
        <v>-1.660000000083528E-2</v>
      </c>
      <c r="T9" s="88">
        <f t="shared" si="2"/>
        <v>1.0000030538547282</v>
      </c>
    </row>
    <row r="10" spans="1:23" s="84" customFormat="1" ht="15.4" customHeight="1" x14ac:dyDescent="0.25">
      <c r="A10" s="85" t="s">
        <v>1</v>
      </c>
      <c r="B10" s="86" t="s">
        <v>34</v>
      </c>
      <c r="C10" s="87">
        <v>1551</v>
      </c>
      <c r="D10" s="86" t="s">
        <v>59</v>
      </c>
      <c r="E10" s="75">
        <v>246845.06753129559</v>
      </c>
      <c r="F10" s="75">
        <v>0</v>
      </c>
      <c r="G10" s="75">
        <v>0</v>
      </c>
      <c r="H10" s="75">
        <v>0</v>
      </c>
      <c r="I10" s="75">
        <v>858.94795848193917</v>
      </c>
      <c r="J10" s="75">
        <v>0</v>
      </c>
      <c r="K10" s="75">
        <v>2609.2391715990479</v>
      </c>
      <c r="L10" s="75">
        <v>0</v>
      </c>
      <c r="M10" s="75">
        <v>0</v>
      </c>
      <c r="N10" s="75">
        <v>10917.126010165541</v>
      </c>
      <c r="O10" s="75">
        <v>46111.627093850031</v>
      </c>
      <c r="P10" s="75">
        <v>47729.95545226126</v>
      </c>
      <c r="Q10" s="75">
        <v>48796.078633622361</v>
      </c>
      <c r="R10" s="76">
        <f t="shared" si="4"/>
        <v>157022.97431998019</v>
      </c>
      <c r="S10" s="76">
        <f t="shared" si="3"/>
        <v>89822.093211315398</v>
      </c>
      <c r="T10" s="88">
        <f t="shared" si="2"/>
        <v>0.6361195542222956</v>
      </c>
    </row>
    <row r="11" spans="1:23" s="84" customFormat="1" ht="15.4" customHeight="1" x14ac:dyDescent="0.25">
      <c r="A11" s="85" t="s">
        <v>1</v>
      </c>
      <c r="B11" s="86" t="s">
        <v>34</v>
      </c>
      <c r="C11" s="87" t="s">
        <v>4</v>
      </c>
      <c r="D11" s="86" t="s">
        <v>60</v>
      </c>
      <c r="E11" s="75">
        <v>24900.000000000011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464.80000000000013</v>
      </c>
      <c r="L11" s="75">
        <v>6205.3563900000008</v>
      </c>
      <c r="M11" s="75">
        <v>2649.6421999999998</v>
      </c>
      <c r="N11" s="75">
        <v>5110.6004999999996</v>
      </c>
      <c r="O11" s="75">
        <v>1469.1747</v>
      </c>
      <c r="P11" s="75">
        <v>3752.7287999999999</v>
      </c>
      <c r="Q11" s="75">
        <v>5247.6584000000003</v>
      </c>
      <c r="R11" s="76">
        <f t="shared" si="4"/>
        <v>24899.96099</v>
      </c>
      <c r="S11" s="76">
        <f t="shared" si="3"/>
        <v>3.9010000011330703E-2</v>
      </c>
      <c r="T11" s="88">
        <f t="shared" si="2"/>
        <v>0.99999843333333283</v>
      </c>
    </row>
    <row r="12" spans="1:23" s="84" customFormat="1" ht="15.4" customHeight="1" x14ac:dyDescent="0.25">
      <c r="A12" s="85" t="s">
        <v>1</v>
      </c>
      <c r="B12" s="86" t="s">
        <v>35</v>
      </c>
      <c r="C12" s="87" t="s">
        <v>5</v>
      </c>
      <c r="D12" s="86" t="s">
        <v>61</v>
      </c>
      <c r="E12" s="75">
        <v>609269.20799999998</v>
      </c>
      <c r="F12" s="75">
        <v>45735.75884000001</v>
      </c>
      <c r="G12" s="75">
        <v>47311.529960000022</v>
      </c>
      <c r="H12" s="75">
        <v>47282.387030000013</v>
      </c>
      <c r="I12" s="75">
        <v>56237.463239999997</v>
      </c>
      <c r="J12" s="75">
        <v>54643.308270000009</v>
      </c>
      <c r="K12" s="75">
        <v>58838.406230000001</v>
      </c>
      <c r="L12" s="75">
        <v>54609.755950000013</v>
      </c>
      <c r="M12" s="75">
        <v>54611.364060000022</v>
      </c>
      <c r="N12" s="75">
        <v>57747.57319000001</v>
      </c>
      <c r="O12" s="75">
        <v>67603.265980000011</v>
      </c>
      <c r="P12" s="75">
        <v>55447.191789999997</v>
      </c>
      <c r="Q12" s="75">
        <v>63664.785900000039</v>
      </c>
      <c r="R12" s="76">
        <f t="shared" si="4"/>
        <v>663732.79044000013</v>
      </c>
      <c r="S12" s="76">
        <f t="shared" si="3"/>
        <v>-54463.582440000144</v>
      </c>
      <c r="T12" s="88">
        <f t="shared" si="2"/>
        <v>1.08939165433747</v>
      </c>
    </row>
    <row r="13" spans="1:23" s="84" customFormat="1" ht="15.4" customHeight="1" x14ac:dyDescent="0.25">
      <c r="A13" s="85" t="s">
        <v>1</v>
      </c>
      <c r="B13" s="86" t="s">
        <v>35</v>
      </c>
      <c r="C13" s="87" t="s">
        <v>6</v>
      </c>
      <c r="D13" s="86" t="s">
        <v>62</v>
      </c>
      <c r="E13" s="75">
        <v>645303.00499999989</v>
      </c>
      <c r="F13" s="75">
        <v>41461.141060000009</v>
      </c>
      <c r="G13" s="75">
        <v>43218.163080000013</v>
      </c>
      <c r="H13" s="75">
        <v>42956.655809999989</v>
      </c>
      <c r="I13" s="75">
        <v>46419.445690000022</v>
      </c>
      <c r="J13" s="75">
        <v>43853.118889999998</v>
      </c>
      <c r="K13" s="75">
        <v>50527.312399999988</v>
      </c>
      <c r="L13" s="75">
        <v>55208.012739999991</v>
      </c>
      <c r="M13" s="75">
        <v>46928.275530000014</v>
      </c>
      <c r="N13" s="75">
        <v>51269.886839999999</v>
      </c>
      <c r="O13" s="75">
        <v>57372.363899999989</v>
      </c>
      <c r="P13" s="75">
        <v>46950.351870000013</v>
      </c>
      <c r="Q13" s="75">
        <v>53130.287020000003</v>
      </c>
      <c r="R13" s="76">
        <f t="shared" si="4"/>
        <v>579295.01483000012</v>
      </c>
      <c r="S13" s="76">
        <f t="shared" si="3"/>
        <v>66007.990169999772</v>
      </c>
      <c r="T13" s="88">
        <f t="shared" si="2"/>
        <v>0.89771008400929453</v>
      </c>
    </row>
    <row r="14" spans="1:23" s="84" customFormat="1" ht="15.4" customHeight="1" x14ac:dyDescent="0.25">
      <c r="A14" s="85" t="s">
        <v>1</v>
      </c>
      <c r="B14" s="86" t="s">
        <v>35</v>
      </c>
      <c r="C14" s="87" t="s">
        <v>7</v>
      </c>
      <c r="D14" s="86" t="s">
        <v>63</v>
      </c>
      <c r="E14" s="75">
        <v>23895.695</v>
      </c>
      <c r="F14" s="75">
        <v>1917.2809099999999</v>
      </c>
      <c r="G14" s="75">
        <v>1480.886</v>
      </c>
      <c r="H14" s="75">
        <v>1575.4362799999999</v>
      </c>
      <c r="I14" s="75">
        <v>1843.2874200000001</v>
      </c>
      <c r="J14" s="75">
        <v>2576.199000000001</v>
      </c>
      <c r="K14" s="75">
        <v>4048.168000000001</v>
      </c>
      <c r="L14" s="75">
        <v>1820.896</v>
      </c>
      <c r="M14" s="75">
        <v>2298.1869999999999</v>
      </c>
      <c r="N14" s="75">
        <v>1563.4469999999999</v>
      </c>
      <c r="O14" s="75">
        <v>1901.2</v>
      </c>
      <c r="P14" s="75">
        <v>1829.1010000000001</v>
      </c>
      <c r="Q14" s="75">
        <v>3319.7510000000002</v>
      </c>
      <c r="R14" s="76">
        <f t="shared" si="4"/>
        <v>26173.839610000003</v>
      </c>
      <c r="S14" s="76">
        <f t="shared" si="3"/>
        <v>-2278.144610000003</v>
      </c>
      <c r="T14" s="88">
        <f t="shared" si="2"/>
        <v>1.0953370307915298</v>
      </c>
    </row>
    <row r="15" spans="1:23" s="84" customFormat="1" ht="15.4" customHeight="1" x14ac:dyDescent="0.25">
      <c r="A15" s="85" t="s">
        <v>1</v>
      </c>
      <c r="B15" s="86" t="s">
        <v>35</v>
      </c>
      <c r="C15" s="87" t="s">
        <v>8</v>
      </c>
      <c r="D15" s="86" t="s">
        <v>64</v>
      </c>
      <c r="E15" s="75">
        <v>60264.070000000007</v>
      </c>
      <c r="F15" s="75">
        <v>187.58</v>
      </c>
      <c r="G15" s="75">
        <v>1713.701</v>
      </c>
      <c r="H15" s="75">
        <v>353.08200000000011</v>
      </c>
      <c r="I15" s="75">
        <v>659.19200000000001</v>
      </c>
      <c r="J15" s="75">
        <v>15397.662000000009</v>
      </c>
      <c r="K15" s="75">
        <v>7802</v>
      </c>
      <c r="L15" s="75">
        <v>483.53</v>
      </c>
      <c r="M15" s="75">
        <v>1173.8900000000001</v>
      </c>
      <c r="N15" s="75">
        <v>6248.094000000001</v>
      </c>
      <c r="O15" s="75">
        <v>22246.25013</v>
      </c>
      <c r="P15" s="75">
        <v>868.86143000000015</v>
      </c>
      <c r="Q15" s="75">
        <v>2365.72145</v>
      </c>
      <c r="R15" s="76">
        <f t="shared" si="4"/>
        <v>59499.564010000009</v>
      </c>
      <c r="S15" s="76">
        <f t="shared" si="3"/>
        <v>764.50598999999784</v>
      </c>
      <c r="T15" s="88">
        <f t="shared" si="2"/>
        <v>0.98731406640806041</v>
      </c>
    </row>
    <row r="16" spans="1:23" s="84" customFormat="1" ht="15.4" customHeight="1" x14ac:dyDescent="0.25">
      <c r="A16" s="85" t="s">
        <v>1</v>
      </c>
      <c r="B16" s="86" t="s">
        <v>35</v>
      </c>
      <c r="C16" s="87" t="s">
        <v>9</v>
      </c>
      <c r="D16" s="86" t="s">
        <v>65</v>
      </c>
      <c r="E16" s="75">
        <v>4924.8</v>
      </c>
      <c r="F16" s="75">
        <v>482.81795000000022</v>
      </c>
      <c r="G16" s="75">
        <v>256.74887999999999</v>
      </c>
      <c r="H16" s="75">
        <v>583.05093000000022</v>
      </c>
      <c r="I16" s="75">
        <v>120.45292000000001</v>
      </c>
      <c r="J16" s="75">
        <v>400.17205000000001</v>
      </c>
      <c r="K16" s="75">
        <v>232.71109000000001</v>
      </c>
      <c r="L16" s="75">
        <v>137.50898000000001</v>
      </c>
      <c r="M16" s="75">
        <v>148.92939000000001</v>
      </c>
      <c r="N16" s="75">
        <v>191.92256</v>
      </c>
      <c r="O16" s="75">
        <v>249.32839000000001</v>
      </c>
      <c r="P16" s="75">
        <v>983.46873000000028</v>
      </c>
      <c r="Q16" s="75">
        <v>1040.226020000001</v>
      </c>
      <c r="R16" s="76">
        <f t="shared" si="4"/>
        <v>4827.3378900000016</v>
      </c>
      <c r="S16" s="76">
        <f t="shared" si="3"/>
        <v>97.462109999998574</v>
      </c>
      <c r="T16" s="88">
        <f t="shared" si="2"/>
        <v>0.98020993542885015</v>
      </c>
    </row>
    <row r="17" spans="1:20" s="84" customFormat="1" ht="15.4" customHeight="1" x14ac:dyDescent="0.25">
      <c r="A17" s="85" t="s">
        <v>1</v>
      </c>
      <c r="B17" s="86" t="s">
        <v>35</v>
      </c>
      <c r="C17" s="87" t="s">
        <v>10</v>
      </c>
      <c r="D17" s="86" t="s">
        <v>66</v>
      </c>
      <c r="E17" s="75">
        <v>441503.97579000011</v>
      </c>
      <c r="F17" s="75">
        <v>30797.55947</v>
      </c>
      <c r="G17" s="75">
        <v>31621.182290000001</v>
      </c>
      <c r="H17" s="75">
        <v>31791.509679999999</v>
      </c>
      <c r="I17" s="75">
        <v>35754.58406999999</v>
      </c>
      <c r="J17" s="75">
        <v>34784.428670000008</v>
      </c>
      <c r="K17" s="75">
        <v>38881.431480000021</v>
      </c>
      <c r="L17" s="75">
        <v>38091.107290000007</v>
      </c>
      <c r="M17" s="75">
        <v>35567.031389999996</v>
      </c>
      <c r="N17" s="75">
        <v>37869.302450000003</v>
      </c>
      <c r="O17" s="75">
        <v>43289.730589999992</v>
      </c>
      <c r="P17" s="75">
        <v>35927.272049999992</v>
      </c>
      <c r="Q17" s="75">
        <v>41772.354760000017</v>
      </c>
      <c r="R17" s="76">
        <f t="shared" si="4"/>
        <v>436147.49419000006</v>
      </c>
      <c r="S17" s="76">
        <f t="shared" si="3"/>
        <v>5356.4816000000574</v>
      </c>
      <c r="T17" s="88">
        <f t="shared" si="2"/>
        <v>0.9878676480989429</v>
      </c>
    </row>
    <row r="18" spans="1:20" s="84" customFormat="1" ht="15.4" customHeight="1" x14ac:dyDescent="0.25">
      <c r="A18" s="85" t="s">
        <v>1</v>
      </c>
      <c r="B18" s="86" t="s">
        <v>35</v>
      </c>
      <c r="C18" s="87" t="s">
        <v>11</v>
      </c>
      <c r="D18" s="86" t="s">
        <v>67</v>
      </c>
      <c r="E18" s="75">
        <v>120050.4950000001</v>
      </c>
      <c r="F18" s="75">
        <v>8668.3029299999998</v>
      </c>
      <c r="G18" s="75">
        <v>8118.0218999999997</v>
      </c>
      <c r="H18" s="75">
        <v>10333.829009999999</v>
      </c>
      <c r="I18" s="75">
        <v>8723.0464700000011</v>
      </c>
      <c r="J18" s="75">
        <v>6688.8443599999964</v>
      </c>
      <c r="K18" s="75">
        <v>9006.4618799999971</v>
      </c>
      <c r="L18" s="75">
        <v>4457.7120199999999</v>
      </c>
      <c r="M18" s="75">
        <v>9512.3938199999957</v>
      </c>
      <c r="N18" s="75">
        <v>9950.6079800000007</v>
      </c>
      <c r="O18" s="75">
        <v>10890.624669999999</v>
      </c>
      <c r="P18" s="75">
        <v>14553.83773999999</v>
      </c>
      <c r="Q18" s="75">
        <v>14730.20829</v>
      </c>
      <c r="R18" s="76">
        <f t="shared" si="4"/>
        <v>115633.89106999998</v>
      </c>
      <c r="S18" s="76">
        <f t="shared" si="3"/>
        <v>4416.6039300001139</v>
      </c>
      <c r="T18" s="88">
        <f t="shared" si="2"/>
        <v>0.96321044798690658</v>
      </c>
    </row>
    <row r="19" spans="1:20" s="84" customFormat="1" ht="15.4" customHeight="1" x14ac:dyDescent="0.25">
      <c r="A19" s="85" t="s">
        <v>1</v>
      </c>
      <c r="B19" s="86" t="s">
        <v>35</v>
      </c>
      <c r="C19" s="87" t="s">
        <v>12</v>
      </c>
      <c r="D19" s="86" t="s">
        <v>68</v>
      </c>
      <c r="E19" s="75">
        <v>16593.171999999999</v>
      </c>
      <c r="F19" s="75">
        <v>722.61626000000001</v>
      </c>
      <c r="G19" s="75">
        <v>1358.1215299999999</v>
      </c>
      <c r="H19" s="75">
        <v>1016.56823</v>
      </c>
      <c r="I19" s="75">
        <v>765.33138000000019</v>
      </c>
      <c r="J19" s="75">
        <v>1293.9783</v>
      </c>
      <c r="K19" s="75">
        <v>2001.9007099999999</v>
      </c>
      <c r="L19" s="75">
        <v>2079.3342600000001</v>
      </c>
      <c r="M19" s="75">
        <v>1525.4329299999999</v>
      </c>
      <c r="N19" s="75">
        <v>2380.8898600000002</v>
      </c>
      <c r="O19" s="75">
        <v>1674.4839300000001</v>
      </c>
      <c r="P19" s="75">
        <v>1042.52316</v>
      </c>
      <c r="Q19" s="75">
        <v>534.87357999999995</v>
      </c>
      <c r="R19" s="76">
        <f t="shared" si="4"/>
        <v>16396.05413</v>
      </c>
      <c r="S19" s="76">
        <f t="shared" si="3"/>
        <v>197.11786999999822</v>
      </c>
      <c r="T19" s="88">
        <f t="shared" si="2"/>
        <v>0.98812054319692477</v>
      </c>
    </row>
    <row r="20" spans="1:20" s="84" customFormat="1" ht="15.4" customHeight="1" x14ac:dyDescent="0.25">
      <c r="A20" s="85" t="s">
        <v>1</v>
      </c>
      <c r="B20" s="86" t="s">
        <v>35</v>
      </c>
      <c r="C20" s="87" t="s">
        <v>13</v>
      </c>
      <c r="D20" s="86" t="s">
        <v>69</v>
      </c>
      <c r="E20" s="75">
        <v>7734.7700000000013</v>
      </c>
      <c r="F20" s="75">
        <v>299.8458</v>
      </c>
      <c r="G20" s="75">
        <v>671.37621000000001</v>
      </c>
      <c r="H20" s="75">
        <v>1627.4191800000001</v>
      </c>
      <c r="I20" s="75">
        <v>473.54820000000001</v>
      </c>
      <c r="J20" s="75">
        <v>320.18080000000009</v>
      </c>
      <c r="K20" s="75">
        <v>374.08017000000012</v>
      </c>
      <c r="L20" s="75">
        <v>144.25399999999999</v>
      </c>
      <c r="M20" s="75">
        <v>417.61533000000009</v>
      </c>
      <c r="N20" s="75">
        <v>488.16532999999998</v>
      </c>
      <c r="O20" s="75">
        <v>1064.0446199999999</v>
      </c>
      <c r="P20" s="75">
        <v>674.39560000000017</v>
      </c>
      <c r="Q20" s="75">
        <v>1144.0075999999999</v>
      </c>
      <c r="R20" s="76">
        <f t="shared" si="4"/>
        <v>7698.9328399999995</v>
      </c>
      <c r="S20" s="76">
        <f t="shared" si="3"/>
        <v>35.837160000001859</v>
      </c>
      <c r="T20" s="88">
        <f t="shared" si="2"/>
        <v>0.99536674522965751</v>
      </c>
    </row>
    <row r="21" spans="1:20" s="84" customFormat="1" ht="15.4" customHeight="1" x14ac:dyDescent="0.25">
      <c r="A21" s="85" t="s">
        <v>1</v>
      </c>
      <c r="B21" s="86" t="s">
        <v>35</v>
      </c>
      <c r="C21" s="87" t="s">
        <v>14</v>
      </c>
      <c r="D21" s="86" t="s">
        <v>70</v>
      </c>
      <c r="E21" s="75">
        <v>265978.39700000011</v>
      </c>
      <c r="F21" s="75">
        <v>25792.48821</v>
      </c>
      <c r="G21" s="75">
        <v>23575.030330000009</v>
      </c>
      <c r="H21" s="75">
        <v>23225.951419999968</v>
      </c>
      <c r="I21" s="75">
        <v>19710.27559999999</v>
      </c>
      <c r="J21" s="75">
        <v>19892.650670000039</v>
      </c>
      <c r="K21" s="75">
        <v>19650.886609999961</v>
      </c>
      <c r="L21" s="75">
        <v>15069.73315</v>
      </c>
      <c r="M21" s="75">
        <v>17468.918700000009</v>
      </c>
      <c r="N21" s="75">
        <v>13495.99422</v>
      </c>
      <c r="O21" s="75">
        <v>21430.070550000019</v>
      </c>
      <c r="P21" s="75">
        <v>24828.986860000012</v>
      </c>
      <c r="Q21" s="75">
        <v>30116.178989999979</v>
      </c>
      <c r="R21" s="76">
        <f t="shared" si="4"/>
        <v>254257.16531000001</v>
      </c>
      <c r="S21" s="76">
        <f t="shared" si="3"/>
        <v>11721.231690000102</v>
      </c>
      <c r="T21" s="88">
        <f t="shared" si="2"/>
        <v>0.95593164023016464</v>
      </c>
    </row>
    <row r="22" spans="1:20" s="84" customFormat="1" ht="15.4" customHeight="1" x14ac:dyDescent="0.25">
      <c r="A22" s="85" t="s">
        <v>1</v>
      </c>
      <c r="B22" s="86" t="s">
        <v>35</v>
      </c>
      <c r="C22" s="87" t="s">
        <v>15</v>
      </c>
      <c r="D22" s="86" t="s">
        <v>71</v>
      </c>
      <c r="E22" s="75">
        <v>285679.49500000011</v>
      </c>
      <c r="F22" s="75">
        <v>20639.202109999998</v>
      </c>
      <c r="G22" s="75">
        <v>20839.494920000001</v>
      </c>
      <c r="H22" s="75">
        <v>27509.646569999972</v>
      </c>
      <c r="I22" s="75">
        <v>29898.81813000004</v>
      </c>
      <c r="J22" s="75">
        <v>29787.72172000003</v>
      </c>
      <c r="K22" s="75">
        <v>21869.66481000002</v>
      </c>
      <c r="L22" s="75">
        <v>15622.2994</v>
      </c>
      <c r="M22" s="75">
        <v>22950.457870000009</v>
      </c>
      <c r="N22" s="75">
        <v>21203.155749999991</v>
      </c>
      <c r="O22" s="75">
        <v>25188.102849999988</v>
      </c>
      <c r="P22" s="75">
        <v>26321.47076</v>
      </c>
      <c r="Q22" s="75">
        <v>24223.78635000002</v>
      </c>
      <c r="R22" s="76">
        <f t="shared" si="4"/>
        <v>286053.82124000008</v>
      </c>
      <c r="S22" s="76">
        <f t="shared" si="3"/>
        <v>-374.32623999996576</v>
      </c>
      <c r="T22" s="88">
        <f t="shared" si="2"/>
        <v>1.0013103013921247</v>
      </c>
    </row>
    <row r="23" spans="1:20" s="84" customFormat="1" ht="15.4" customHeight="1" x14ac:dyDescent="0.25">
      <c r="A23" s="85" t="s">
        <v>1</v>
      </c>
      <c r="B23" s="86" t="s">
        <v>35</v>
      </c>
      <c r="C23" s="87" t="s">
        <v>16</v>
      </c>
      <c r="D23" s="86" t="s">
        <v>72</v>
      </c>
      <c r="E23" s="75">
        <v>70664.573000000004</v>
      </c>
      <c r="F23" s="75">
        <v>7771.6917200000016</v>
      </c>
      <c r="G23" s="75">
        <v>3464.3303600000008</v>
      </c>
      <c r="H23" s="75">
        <v>3101.7564800000009</v>
      </c>
      <c r="I23" s="75">
        <v>2486.816949999999</v>
      </c>
      <c r="J23" s="75">
        <v>4684.2402899999988</v>
      </c>
      <c r="K23" s="75">
        <v>3150.752210000001</v>
      </c>
      <c r="L23" s="75">
        <v>4986.72919</v>
      </c>
      <c r="M23" s="75">
        <v>13142.626700000001</v>
      </c>
      <c r="N23" s="75">
        <v>1231.59467</v>
      </c>
      <c r="O23" s="75">
        <v>3485.585</v>
      </c>
      <c r="P23" s="75">
        <v>14635.505370000001</v>
      </c>
      <c r="Q23" s="75">
        <v>10003.33835</v>
      </c>
      <c r="R23" s="76">
        <f t="shared" si="4"/>
        <v>72144.967290000001</v>
      </c>
      <c r="S23" s="76">
        <f t="shared" si="3"/>
        <v>-1480.3942899999965</v>
      </c>
      <c r="T23" s="88">
        <f t="shared" si="2"/>
        <v>1.0209495964830919</v>
      </c>
    </row>
    <row r="24" spans="1:20" s="84" customFormat="1" ht="15.4" customHeight="1" x14ac:dyDescent="0.25">
      <c r="A24" s="85" t="s">
        <v>1</v>
      </c>
      <c r="B24" s="86" t="s">
        <v>35</v>
      </c>
      <c r="C24" s="87" t="s">
        <v>17</v>
      </c>
      <c r="D24" s="86" t="s">
        <v>73</v>
      </c>
      <c r="E24" s="75">
        <v>72383.627000000037</v>
      </c>
      <c r="F24" s="75">
        <v>2404.3831300000002</v>
      </c>
      <c r="G24" s="75">
        <v>2151.9916899999998</v>
      </c>
      <c r="H24" s="75">
        <v>2932.244740000001</v>
      </c>
      <c r="I24" s="75">
        <v>2266.45361</v>
      </c>
      <c r="J24" s="75">
        <v>1168.2700600000001</v>
      </c>
      <c r="K24" s="75">
        <v>2136.97325</v>
      </c>
      <c r="L24" s="75">
        <v>2175.1758199999999</v>
      </c>
      <c r="M24" s="75">
        <v>2479.3910099999998</v>
      </c>
      <c r="N24" s="75">
        <v>5252.5237300000017</v>
      </c>
      <c r="O24" s="75">
        <v>3520.8283900000001</v>
      </c>
      <c r="P24" s="75">
        <v>15714.886109999999</v>
      </c>
      <c r="Q24" s="75">
        <v>16724.893700000001</v>
      </c>
      <c r="R24" s="76">
        <f t="shared" si="4"/>
        <v>58928.015240000001</v>
      </c>
      <c r="S24" s="76">
        <f t="shared" si="3"/>
        <v>13455.611760000036</v>
      </c>
      <c r="T24" s="88">
        <f t="shared" si="2"/>
        <v>0.81410696979857022</v>
      </c>
    </row>
    <row r="25" spans="1:20" s="84" customFormat="1" ht="15.4" customHeight="1" x14ac:dyDescent="0.25">
      <c r="A25" s="85" t="s">
        <v>1</v>
      </c>
      <c r="B25" s="86" t="s">
        <v>35</v>
      </c>
      <c r="C25" s="87" t="s">
        <v>18</v>
      </c>
      <c r="D25" s="86" t="s">
        <v>74</v>
      </c>
      <c r="E25" s="75">
        <v>238533.61799999999</v>
      </c>
      <c r="F25" s="75">
        <v>11874.573630000001</v>
      </c>
      <c r="G25" s="75">
        <v>29429.525119999998</v>
      </c>
      <c r="H25" s="75">
        <v>15162.84794999999</v>
      </c>
      <c r="I25" s="75">
        <v>17423.897679999998</v>
      </c>
      <c r="J25" s="75">
        <v>14629.355320000001</v>
      </c>
      <c r="K25" s="75">
        <v>15821.680979999999</v>
      </c>
      <c r="L25" s="75">
        <v>13515.744210000001</v>
      </c>
      <c r="M25" s="75">
        <v>15739.171840000001</v>
      </c>
      <c r="N25" s="75">
        <v>12851.995860000001</v>
      </c>
      <c r="O25" s="75">
        <v>51099.34206000001</v>
      </c>
      <c r="P25" s="75">
        <v>22787.33556</v>
      </c>
      <c r="Q25" s="75">
        <v>17366.005260000002</v>
      </c>
      <c r="R25" s="76">
        <f t="shared" si="4"/>
        <v>237701.47547000003</v>
      </c>
      <c r="S25" s="76">
        <f t="shared" si="3"/>
        <v>832.14252999995369</v>
      </c>
      <c r="T25" s="88">
        <f t="shared" si="2"/>
        <v>0.99651142452381725</v>
      </c>
    </row>
    <row r="26" spans="1:20" s="84" customFormat="1" ht="15.4" customHeight="1" x14ac:dyDescent="0.25">
      <c r="A26" s="85" t="s">
        <v>1</v>
      </c>
      <c r="B26" s="86" t="s">
        <v>35</v>
      </c>
      <c r="C26" s="87" t="s">
        <v>19</v>
      </c>
      <c r="D26" s="86" t="s">
        <v>75</v>
      </c>
      <c r="E26" s="75">
        <v>11996.63</v>
      </c>
      <c r="F26" s="75">
        <v>712.31557000000009</v>
      </c>
      <c r="G26" s="75">
        <v>656.85531000000015</v>
      </c>
      <c r="H26" s="75">
        <v>625.07734000000005</v>
      </c>
      <c r="I26" s="75">
        <v>616.34891000000016</v>
      </c>
      <c r="J26" s="75">
        <v>829.96779000000015</v>
      </c>
      <c r="K26" s="75">
        <v>783.08456000000024</v>
      </c>
      <c r="L26" s="75">
        <v>466.5370200000001</v>
      </c>
      <c r="M26" s="75">
        <v>574.5235100000001</v>
      </c>
      <c r="N26" s="75">
        <v>1338.49694</v>
      </c>
      <c r="O26" s="75">
        <v>1556.2683999999999</v>
      </c>
      <c r="P26" s="75">
        <v>1443.1528000000001</v>
      </c>
      <c r="Q26" s="75">
        <v>981.38792999999998</v>
      </c>
      <c r="R26" s="76">
        <f t="shared" si="4"/>
        <v>10584.016080000001</v>
      </c>
      <c r="S26" s="76">
        <f t="shared" si="3"/>
        <v>1412.613919999998</v>
      </c>
      <c r="T26" s="88">
        <f t="shared" si="2"/>
        <v>0.88224910495697562</v>
      </c>
    </row>
    <row r="27" spans="1:20" s="84" customFormat="1" ht="15.4" customHeight="1" x14ac:dyDescent="0.25">
      <c r="A27" s="85" t="s">
        <v>1</v>
      </c>
      <c r="B27" s="86" t="s">
        <v>35</v>
      </c>
      <c r="C27" s="87" t="s">
        <v>20</v>
      </c>
      <c r="D27" s="86" t="s">
        <v>76</v>
      </c>
      <c r="E27" s="75">
        <v>182829.34999999989</v>
      </c>
      <c r="F27" s="75">
        <v>8139.3990600000034</v>
      </c>
      <c r="G27" s="75">
        <v>8460.5906999999988</v>
      </c>
      <c r="H27" s="75">
        <v>12403.157189999991</v>
      </c>
      <c r="I27" s="75">
        <v>14923.862779999999</v>
      </c>
      <c r="J27" s="75">
        <v>15517.48531</v>
      </c>
      <c r="K27" s="75">
        <v>15602.810079999999</v>
      </c>
      <c r="L27" s="75">
        <v>14878.068230000001</v>
      </c>
      <c r="M27" s="75">
        <v>22468.64078999999</v>
      </c>
      <c r="N27" s="75">
        <v>22587.04094000001</v>
      </c>
      <c r="O27" s="75">
        <v>18327.175650000019</v>
      </c>
      <c r="P27" s="75">
        <v>13471.53298</v>
      </c>
      <c r="Q27" s="75">
        <v>17834.105869999999</v>
      </c>
      <c r="R27" s="76">
        <f t="shared" si="4"/>
        <v>184613.86958</v>
      </c>
      <c r="S27" s="76">
        <f t="shared" si="3"/>
        <v>-1784.5195800001093</v>
      </c>
      <c r="T27" s="88">
        <f t="shared" si="2"/>
        <v>1.0097605749842686</v>
      </c>
    </row>
    <row r="28" spans="1:20" s="84" customFormat="1" ht="15.4" customHeight="1" x14ac:dyDescent="0.25">
      <c r="A28" s="85" t="s">
        <v>1</v>
      </c>
      <c r="B28" s="86" t="s">
        <v>35</v>
      </c>
      <c r="C28" s="87" t="s">
        <v>21</v>
      </c>
      <c r="D28" s="86" t="s">
        <v>77</v>
      </c>
      <c r="E28" s="75">
        <v>23554.57</v>
      </c>
      <c r="F28" s="75">
        <v>2173.7517400000002</v>
      </c>
      <c r="G28" s="75">
        <v>1726.3925300000001</v>
      </c>
      <c r="H28" s="75">
        <v>339.39862000000011</v>
      </c>
      <c r="I28" s="75">
        <v>78.78858000000001</v>
      </c>
      <c r="J28" s="75">
        <v>867.88452000000018</v>
      </c>
      <c r="K28" s="75">
        <v>9706.3760700000021</v>
      </c>
      <c r="L28" s="75">
        <v>843.89918000000023</v>
      </c>
      <c r="M28" s="75">
        <v>377.61680000000001</v>
      </c>
      <c r="N28" s="75">
        <v>293.82000000000011</v>
      </c>
      <c r="O28" s="75">
        <v>855.24611000000016</v>
      </c>
      <c r="P28" s="75">
        <v>4228.0606699999998</v>
      </c>
      <c r="Q28" s="75">
        <v>2465.7074200000002</v>
      </c>
      <c r="R28" s="76">
        <f t="shared" si="4"/>
        <v>23956.94224</v>
      </c>
      <c r="S28" s="76">
        <f t="shared" si="3"/>
        <v>-402.3722400000006</v>
      </c>
      <c r="T28" s="88">
        <f t="shared" si="2"/>
        <v>1.0170825551050178</v>
      </c>
    </row>
    <row r="29" spans="1:20" s="84" customFormat="1" ht="15.4" customHeight="1" x14ac:dyDescent="0.25">
      <c r="A29" s="85" t="s">
        <v>1</v>
      </c>
      <c r="B29" s="86" t="s">
        <v>35</v>
      </c>
      <c r="C29" s="87" t="s">
        <v>22</v>
      </c>
      <c r="D29" s="86" t="s">
        <v>78</v>
      </c>
      <c r="E29" s="75">
        <v>4775.1559999999999</v>
      </c>
      <c r="F29" s="75">
        <v>519.12765000000002</v>
      </c>
      <c r="G29" s="75">
        <v>198.88709000000009</v>
      </c>
      <c r="H29" s="75">
        <v>829.25217000000021</v>
      </c>
      <c r="I29" s="75">
        <v>41.209500000000013</v>
      </c>
      <c r="J29" s="75">
        <v>466.48407000000009</v>
      </c>
      <c r="K29" s="75">
        <v>65.451310000000007</v>
      </c>
      <c r="L29" s="75">
        <v>15.25042</v>
      </c>
      <c r="M29" s="75">
        <v>5.2588800000000004</v>
      </c>
      <c r="N29" s="75">
        <v>17.464030000000001</v>
      </c>
      <c r="O29" s="75">
        <v>383.14542999999998</v>
      </c>
      <c r="P29" s="75">
        <v>291.86452000000003</v>
      </c>
      <c r="Q29" s="75">
        <v>1569.0676900000001</v>
      </c>
      <c r="R29" s="76">
        <f t="shared" si="4"/>
        <v>4402.4627600000003</v>
      </c>
      <c r="S29" s="76">
        <f t="shared" si="3"/>
        <v>372.69323999999961</v>
      </c>
      <c r="T29" s="88">
        <f t="shared" si="2"/>
        <v>0.92195160953903921</v>
      </c>
    </row>
    <row r="30" spans="1:20" s="84" customFormat="1" ht="15.4" customHeight="1" x14ac:dyDescent="0.25">
      <c r="A30" s="85" t="s">
        <v>1</v>
      </c>
      <c r="B30" s="86" t="s">
        <v>35</v>
      </c>
      <c r="C30" s="87" t="s">
        <v>23</v>
      </c>
      <c r="D30" s="86" t="s">
        <v>79</v>
      </c>
      <c r="E30" s="75">
        <v>36587.859999999993</v>
      </c>
      <c r="F30" s="75">
        <v>2517.1693599999999</v>
      </c>
      <c r="G30" s="75">
        <v>820.68189000000007</v>
      </c>
      <c r="H30" s="75">
        <v>1113.3291400000001</v>
      </c>
      <c r="I30" s="75">
        <v>806.66469999999993</v>
      </c>
      <c r="J30" s="75">
        <v>2946.4534100000001</v>
      </c>
      <c r="K30" s="75">
        <v>8840.1664200000032</v>
      </c>
      <c r="L30" s="75">
        <v>4439.44265</v>
      </c>
      <c r="M30" s="75">
        <v>524.11917999999991</v>
      </c>
      <c r="N30" s="75">
        <v>602.51995000000011</v>
      </c>
      <c r="O30" s="75">
        <v>2655.15373</v>
      </c>
      <c r="P30" s="75">
        <v>1940.9150099999999</v>
      </c>
      <c r="Q30" s="75">
        <v>3357.63427</v>
      </c>
      <c r="R30" s="76">
        <f t="shared" si="4"/>
        <v>30564.249710000011</v>
      </c>
      <c r="S30" s="76">
        <f t="shared" si="3"/>
        <v>6023.6102899999823</v>
      </c>
      <c r="T30" s="88">
        <f t="shared" si="2"/>
        <v>0.83536587573036569</v>
      </c>
    </row>
    <row r="31" spans="1:20" s="84" customFormat="1" ht="15.4" customHeight="1" x14ac:dyDescent="0.25">
      <c r="A31" s="85" t="s">
        <v>1</v>
      </c>
      <c r="B31" s="86" t="s">
        <v>35</v>
      </c>
      <c r="C31" s="87" t="s">
        <v>24</v>
      </c>
      <c r="D31" s="86" t="s">
        <v>80</v>
      </c>
      <c r="E31" s="75">
        <v>2451.5650000000001</v>
      </c>
      <c r="F31" s="75">
        <v>136.316</v>
      </c>
      <c r="G31" s="75">
        <v>502.91692</v>
      </c>
      <c r="H31" s="75">
        <v>49.634830000000001</v>
      </c>
      <c r="I31" s="75">
        <v>130.91589999999999</v>
      </c>
      <c r="J31" s="75">
        <v>41.508300000000013</v>
      </c>
      <c r="K31" s="75">
        <v>223.45196000000001</v>
      </c>
      <c r="L31" s="75">
        <v>138.35518999999999</v>
      </c>
      <c r="M31" s="75">
        <v>62.196050000000007</v>
      </c>
      <c r="N31" s="75">
        <v>93.481240000000014</v>
      </c>
      <c r="O31" s="75">
        <v>357.76900999999998</v>
      </c>
      <c r="P31" s="75">
        <v>278.67581999999999</v>
      </c>
      <c r="Q31" s="75">
        <v>262.77892000000003</v>
      </c>
      <c r="R31" s="76">
        <f t="shared" si="4"/>
        <v>2278.0001400000001</v>
      </c>
      <c r="S31" s="76">
        <f t="shared" si="3"/>
        <v>173.56485999999995</v>
      </c>
      <c r="T31" s="88">
        <f t="shared" si="2"/>
        <v>0.92920242375788531</v>
      </c>
    </row>
    <row r="32" spans="1:20" s="84" customFormat="1" ht="15.4" customHeight="1" x14ac:dyDescent="0.25">
      <c r="A32" s="85" t="s">
        <v>1</v>
      </c>
      <c r="B32" s="86" t="s">
        <v>35</v>
      </c>
      <c r="C32" s="87" t="s">
        <v>25</v>
      </c>
      <c r="D32" s="86" t="s">
        <v>81</v>
      </c>
      <c r="E32" s="75">
        <v>68061.279999999999</v>
      </c>
      <c r="F32" s="75">
        <v>4549.8580799999982</v>
      </c>
      <c r="G32" s="75">
        <v>5719.9124199999969</v>
      </c>
      <c r="H32" s="75">
        <v>6738.7970499999992</v>
      </c>
      <c r="I32" s="75">
        <v>6206.2949899999921</v>
      </c>
      <c r="J32" s="75">
        <v>6629.617849999996</v>
      </c>
      <c r="K32" s="75">
        <v>4599.7781000000004</v>
      </c>
      <c r="L32" s="75">
        <v>3776.8815200000008</v>
      </c>
      <c r="M32" s="75">
        <v>5763.9089900000008</v>
      </c>
      <c r="N32" s="75">
        <v>5830.3810399999966</v>
      </c>
      <c r="O32" s="75">
        <v>8036.5076399999962</v>
      </c>
      <c r="P32" s="75">
        <v>4700.6799000000001</v>
      </c>
      <c r="Q32" s="75">
        <v>4976.8288799999982</v>
      </c>
      <c r="R32" s="76">
        <f t="shared" si="4"/>
        <v>67529.446459999977</v>
      </c>
      <c r="S32" s="76">
        <f t="shared" si="3"/>
        <v>531.83354000002146</v>
      </c>
      <c r="T32" s="88">
        <f t="shared" si="2"/>
        <v>0.99218596035807705</v>
      </c>
    </row>
    <row r="33" spans="1:21" s="84" customFormat="1" ht="15.4" customHeight="1" x14ac:dyDescent="0.25">
      <c r="A33" s="85" t="s">
        <v>1</v>
      </c>
      <c r="B33" s="86" t="s">
        <v>35</v>
      </c>
      <c r="C33" s="87" t="s">
        <v>26</v>
      </c>
      <c r="D33" s="86" t="s">
        <v>82</v>
      </c>
      <c r="E33" s="75">
        <v>5253.0549999999976</v>
      </c>
      <c r="F33" s="75">
        <v>79.406099999999995</v>
      </c>
      <c r="G33" s="75">
        <v>219.20151999999999</v>
      </c>
      <c r="H33" s="75">
        <v>1526.5310199999999</v>
      </c>
      <c r="I33" s="75">
        <v>28.382680000000001</v>
      </c>
      <c r="J33" s="75">
        <v>178.26906</v>
      </c>
      <c r="K33" s="75">
        <v>193.85265000000001</v>
      </c>
      <c r="L33" s="75">
        <v>262.34318000000002</v>
      </c>
      <c r="M33" s="75">
        <v>88.339390000000009</v>
      </c>
      <c r="N33" s="75">
        <v>159.66046000000011</v>
      </c>
      <c r="O33" s="75">
        <v>1871.2304200000001</v>
      </c>
      <c r="P33" s="75">
        <v>256.75628</v>
      </c>
      <c r="Q33" s="75">
        <v>379.34983999999997</v>
      </c>
      <c r="R33" s="76">
        <f t="shared" si="4"/>
        <v>5243.3225999999995</v>
      </c>
      <c r="S33" s="76">
        <f t="shared" si="3"/>
        <v>9.7323999999980515</v>
      </c>
      <c r="T33" s="88">
        <f t="shared" si="2"/>
        <v>0.99814728762596283</v>
      </c>
    </row>
    <row r="34" spans="1:21" s="94" customFormat="1" ht="15.4" customHeight="1" x14ac:dyDescent="0.25">
      <c r="A34" s="89" t="s">
        <v>27</v>
      </c>
      <c r="B34" s="90" t="s">
        <v>56</v>
      </c>
      <c r="C34" s="91"/>
      <c r="D34" s="90"/>
      <c r="E34" s="92">
        <f>SUM(E35:E49)</f>
        <v>11683678</v>
      </c>
      <c r="F34" s="92">
        <f>SUM(F35:F49)</f>
        <v>889976.11</v>
      </c>
      <c r="G34" s="92">
        <f t="shared" ref="G34:Q34" si="5">SUM(G35:G49)</f>
        <v>833373.14000000013</v>
      </c>
      <c r="H34" s="92">
        <f t="shared" si="5"/>
        <v>915103.80000000028</v>
      </c>
      <c r="I34" s="92">
        <f t="shared" si="5"/>
        <v>1137919.4500000002</v>
      </c>
      <c r="J34" s="92">
        <f t="shared" si="5"/>
        <v>1001090.4700000001</v>
      </c>
      <c r="K34" s="92">
        <f t="shared" si="5"/>
        <v>1012668.19</v>
      </c>
      <c r="L34" s="92">
        <f t="shared" si="5"/>
        <v>957309.92000000027</v>
      </c>
      <c r="M34" s="92">
        <f t="shared" si="5"/>
        <v>1192908.31</v>
      </c>
      <c r="N34" s="92">
        <f t="shared" si="5"/>
        <v>920443.71</v>
      </c>
      <c r="O34" s="92">
        <f t="shared" si="5"/>
        <v>939122.67</v>
      </c>
      <c r="P34" s="92">
        <f t="shared" si="5"/>
        <v>885140.23</v>
      </c>
      <c r="Q34" s="92">
        <f t="shared" si="5"/>
        <v>1364044.8200000005</v>
      </c>
      <c r="R34" s="92">
        <f t="shared" ref="R34:S34" si="6">SUM(R35:R48)</f>
        <v>12034359.440000003</v>
      </c>
      <c r="S34" s="92">
        <f t="shared" si="6"/>
        <v>-363031.44000000099</v>
      </c>
      <c r="T34" s="93">
        <f>R34/E34</f>
        <v>1.0300146443611338</v>
      </c>
    </row>
    <row r="35" spans="1:21" s="84" customFormat="1" ht="15.4" customHeight="1" x14ac:dyDescent="0.25">
      <c r="A35" s="80" t="s">
        <v>27</v>
      </c>
      <c r="B35" s="80" t="s">
        <v>34</v>
      </c>
      <c r="C35" s="81" t="s">
        <v>2</v>
      </c>
      <c r="D35" s="80" t="s">
        <v>57</v>
      </c>
      <c r="E35" s="75">
        <v>72451</v>
      </c>
      <c r="F35" s="75">
        <v>931.19999999999993</v>
      </c>
      <c r="G35" s="75">
        <v>5234.4000000000005</v>
      </c>
      <c r="H35" s="75">
        <v>6250.67</v>
      </c>
      <c r="I35" s="75">
        <v>0</v>
      </c>
      <c r="J35" s="75">
        <v>24538.02</v>
      </c>
      <c r="K35" s="75">
        <v>24853.03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f>Q8+Q51+Q78+Q105+Q132+Q160+Q187</f>
        <v>0</v>
      </c>
      <c r="R35" s="76">
        <f>SUM(F35:Q35)</f>
        <v>61807.32</v>
      </c>
      <c r="S35" s="76">
        <f t="shared" si="3"/>
        <v>10643.68</v>
      </c>
      <c r="T35" s="82">
        <f t="shared" si="2"/>
        <v>0.85309133069246801</v>
      </c>
      <c r="U35" s="83"/>
    </row>
    <row r="36" spans="1:21" s="84" customFormat="1" ht="15.4" customHeight="1" x14ac:dyDescent="0.25">
      <c r="A36" s="85" t="s">
        <v>27</v>
      </c>
      <c r="B36" s="86" t="s">
        <v>35</v>
      </c>
      <c r="C36" s="87" t="s">
        <v>5</v>
      </c>
      <c r="D36" s="86" t="s">
        <v>61</v>
      </c>
      <c r="E36" s="75">
        <v>8342229</v>
      </c>
      <c r="F36" s="75">
        <v>633604.57000000018</v>
      </c>
      <c r="G36" s="75">
        <v>588928.6100000001</v>
      </c>
      <c r="H36" s="75">
        <v>632920.93999999994</v>
      </c>
      <c r="I36" s="75">
        <v>822359.20000000007</v>
      </c>
      <c r="J36" s="75">
        <v>704864.33</v>
      </c>
      <c r="K36" s="75">
        <v>701131.75999999989</v>
      </c>
      <c r="L36" s="75">
        <v>695843.58000000007</v>
      </c>
      <c r="M36" s="75">
        <v>872295.66</v>
      </c>
      <c r="N36" s="75">
        <v>654637.72000000009</v>
      </c>
      <c r="O36" s="75">
        <v>668461.28999999992</v>
      </c>
      <c r="P36" s="75">
        <v>635398.46</v>
      </c>
      <c r="Q36" s="75">
        <v>978436.68000000052</v>
      </c>
      <c r="R36" s="76">
        <f>SUM(F36:Q36)</f>
        <v>8588882.8000000007</v>
      </c>
      <c r="S36" s="76">
        <f t="shared" si="3"/>
        <v>-246653.80000000075</v>
      </c>
      <c r="T36" s="88">
        <f t="shared" si="2"/>
        <v>1.0295668939320655</v>
      </c>
    </row>
    <row r="37" spans="1:21" s="84" customFormat="1" ht="15.4" customHeight="1" x14ac:dyDescent="0.25">
      <c r="A37" s="85" t="s">
        <v>27</v>
      </c>
      <c r="B37" s="86" t="s">
        <v>35</v>
      </c>
      <c r="C37" s="87" t="s">
        <v>7</v>
      </c>
      <c r="D37" s="86" t="s">
        <v>63</v>
      </c>
      <c r="E37" s="75">
        <v>6000</v>
      </c>
      <c r="F37" s="75">
        <v>0</v>
      </c>
      <c r="G37" s="75">
        <v>715</v>
      </c>
      <c r="H37" s="75">
        <v>200</v>
      </c>
      <c r="I37" s="75">
        <v>600</v>
      </c>
      <c r="J37" s="75">
        <v>515</v>
      </c>
      <c r="K37" s="75">
        <v>500</v>
      </c>
      <c r="L37" s="75">
        <v>315</v>
      </c>
      <c r="M37" s="75">
        <v>500</v>
      </c>
      <c r="N37" s="75">
        <v>763</v>
      </c>
      <c r="O37" s="75">
        <v>1000</v>
      </c>
      <c r="P37" s="75">
        <v>0</v>
      </c>
      <c r="Q37" s="75">
        <v>835</v>
      </c>
      <c r="R37" s="76">
        <f t="shared" ref="R37:R98" si="7">SUM(F37:Q37)</f>
        <v>5943</v>
      </c>
      <c r="S37" s="76">
        <f t="shared" si="3"/>
        <v>57</v>
      </c>
      <c r="T37" s="88">
        <f t="shared" si="2"/>
        <v>0.99050000000000005</v>
      </c>
    </row>
    <row r="38" spans="1:21" s="84" customFormat="1" ht="15.4" customHeight="1" x14ac:dyDescent="0.25">
      <c r="A38" s="85" t="s">
        <v>27</v>
      </c>
      <c r="B38" s="86" t="s">
        <v>35</v>
      </c>
      <c r="C38" s="87" t="s">
        <v>9</v>
      </c>
      <c r="D38" s="86" t="s">
        <v>65</v>
      </c>
      <c r="E38" s="75">
        <v>2000</v>
      </c>
      <c r="F38" s="75">
        <v>0</v>
      </c>
      <c r="G38" s="75">
        <v>1119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1436.99</v>
      </c>
      <c r="R38" s="76">
        <f t="shared" si="7"/>
        <v>2555.9899999999998</v>
      </c>
      <c r="S38" s="76">
        <f t="shared" si="3"/>
        <v>-555.98999999999978</v>
      </c>
      <c r="T38" s="88">
        <f t="shared" si="2"/>
        <v>1.277995</v>
      </c>
    </row>
    <row r="39" spans="1:21" s="84" customFormat="1" ht="15.4" customHeight="1" x14ac:dyDescent="0.25">
      <c r="A39" s="85" t="s">
        <v>27</v>
      </c>
      <c r="B39" s="86" t="s">
        <v>35</v>
      </c>
      <c r="C39" s="87" t="s">
        <v>10</v>
      </c>
      <c r="D39" s="86" t="s">
        <v>66</v>
      </c>
      <c r="E39" s="75">
        <v>2820998</v>
      </c>
      <c r="F39" s="75">
        <v>212963.2699999999</v>
      </c>
      <c r="G39" s="75">
        <v>198427.33</v>
      </c>
      <c r="H39" s="75">
        <v>213596.81000000011</v>
      </c>
      <c r="I39" s="75">
        <v>277320.13</v>
      </c>
      <c r="J39" s="75">
        <v>237190.0400000001</v>
      </c>
      <c r="K39" s="75">
        <v>236692.93000000011</v>
      </c>
      <c r="L39" s="75">
        <v>234662.57000000009</v>
      </c>
      <c r="M39" s="75">
        <v>294537.35999999993</v>
      </c>
      <c r="N39" s="75">
        <v>219956.22999999989</v>
      </c>
      <c r="O39" s="75">
        <v>224362.78000000009</v>
      </c>
      <c r="P39" s="75">
        <v>212278.73</v>
      </c>
      <c r="Q39" s="75">
        <v>328155.21000000008</v>
      </c>
      <c r="R39" s="76">
        <f t="shared" si="7"/>
        <v>2890143.39</v>
      </c>
      <c r="S39" s="76">
        <f t="shared" si="3"/>
        <v>-69145.39000000013</v>
      </c>
      <c r="T39" s="88">
        <f t="shared" si="2"/>
        <v>1.0245109673952268</v>
      </c>
    </row>
    <row r="40" spans="1:21" s="84" customFormat="1" ht="15.4" customHeight="1" x14ac:dyDescent="0.25">
      <c r="A40" s="85" t="s">
        <v>27</v>
      </c>
      <c r="B40" s="86" t="s">
        <v>35</v>
      </c>
      <c r="C40" s="87" t="s">
        <v>11</v>
      </c>
      <c r="D40" s="86" t="s">
        <v>67</v>
      </c>
      <c r="E40" s="75">
        <v>6500</v>
      </c>
      <c r="F40" s="75">
        <v>575.42999999999995</v>
      </c>
      <c r="G40" s="75">
        <v>330.69</v>
      </c>
      <c r="H40" s="75">
        <v>479.04</v>
      </c>
      <c r="I40" s="75">
        <v>2430.63</v>
      </c>
      <c r="J40" s="75">
        <v>80.87</v>
      </c>
      <c r="K40" s="75">
        <v>55.41</v>
      </c>
      <c r="L40" s="75">
        <v>54.78</v>
      </c>
      <c r="M40" s="75">
        <v>67.75</v>
      </c>
      <c r="N40" s="75">
        <v>68.350000000000009</v>
      </c>
      <c r="O40" s="75">
        <v>1422.39</v>
      </c>
      <c r="P40" s="75">
        <v>9.17</v>
      </c>
      <c r="Q40" s="75">
        <v>170.09</v>
      </c>
      <c r="R40" s="76">
        <f t="shared" si="7"/>
        <v>5744.6</v>
      </c>
      <c r="S40" s="76">
        <f t="shared" si="3"/>
        <v>755.39999999999964</v>
      </c>
      <c r="T40" s="88">
        <f t="shared" si="2"/>
        <v>0.88378461538461539</v>
      </c>
    </row>
    <row r="41" spans="1:21" s="84" customFormat="1" ht="15.4" customHeight="1" x14ac:dyDescent="0.25">
      <c r="A41" s="85" t="s">
        <v>27</v>
      </c>
      <c r="B41" s="86" t="s">
        <v>35</v>
      </c>
      <c r="C41" s="87" t="s">
        <v>12</v>
      </c>
      <c r="D41" s="86" t="s">
        <v>68</v>
      </c>
      <c r="E41" s="75">
        <v>1000</v>
      </c>
      <c r="F41" s="75">
        <v>35</v>
      </c>
      <c r="G41" s="75">
        <v>32.6</v>
      </c>
      <c r="H41" s="75">
        <v>0</v>
      </c>
      <c r="I41" s="75">
        <v>111.86</v>
      </c>
      <c r="J41" s="75">
        <v>0</v>
      </c>
      <c r="K41" s="75">
        <v>0</v>
      </c>
      <c r="L41" s="75">
        <v>145</v>
      </c>
      <c r="M41" s="75">
        <v>71.05</v>
      </c>
      <c r="N41" s="75">
        <v>70.900000000000006</v>
      </c>
      <c r="O41" s="75">
        <v>109.5</v>
      </c>
      <c r="P41" s="75">
        <v>0</v>
      </c>
      <c r="Q41" s="75">
        <v>105.9</v>
      </c>
      <c r="R41" s="76">
        <f t="shared" si="7"/>
        <v>681.81</v>
      </c>
      <c r="S41" s="76">
        <f t="shared" si="3"/>
        <v>318.19000000000005</v>
      </c>
      <c r="T41" s="88">
        <f t="shared" si="2"/>
        <v>0.68180999999999992</v>
      </c>
    </row>
    <row r="42" spans="1:21" s="84" customFormat="1" ht="15.4" customHeight="1" x14ac:dyDescent="0.25">
      <c r="A42" s="85" t="s">
        <v>27</v>
      </c>
      <c r="B42" s="86" t="s">
        <v>35</v>
      </c>
      <c r="C42" s="87" t="s">
        <v>13</v>
      </c>
      <c r="D42" s="86" t="s">
        <v>69</v>
      </c>
      <c r="E42" s="75">
        <v>25500</v>
      </c>
      <c r="F42" s="75">
        <v>5592.74</v>
      </c>
      <c r="G42" s="75">
        <v>1838.4</v>
      </c>
      <c r="H42" s="75">
        <v>1674.42</v>
      </c>
      <c r="I42" s="75">
        <v>2851.3400000000011</v>
      </c>
      <c r="J42" s="75">
        <v>2221.9</v>
      </c>
      <c r="K42" s="75">
        <v>1504</v>
      </c>
      <c r="L42" s="75">
        <v>2175.14</v>
      </c>
      <c r="M42" s="75">
        <v>1609</v>
      </c>
      <c r="N42" s="75">
        <v>3380.13</v>
      </c>
      <c r="O42" s="75">
        <v>145.76</v>
      </c>
      <c r="P42" s="75">
        <v>113.42</v>
      </c>
      <c r="Q42" s="75">
        <v>3019.58</v>
      </c>
      <c r="R42" s="76">
        <f t="shared" si="7"/>
        <v>26125.83</v>
      </c>
      <c r="S42" s="76">
        <f t="shared" si="3"/>
        <v>-625.83000000000175</v>
      </c>
      <c r="T42" s="88">
        <f t="shared" si="2"/>
        <v>1.0245423529411766</v>
      </c>
    </row>
    <row r="43" spans="1:21" s="84" customFormat="1" ht="15.4" customHeight="1" x14ac:dyDescent="0.25">
      <c r="A43" s="85" t="s">
        <v>27</v>
      </c>
      <c r="B43" s="86" t="s">
        <v>35</v>
      </c>
      <c r="C43" s="87" t="s">
        <v>14</v>
      </c>
      <c r="D43" s="86" t="s">
        <v>70</v>
      </c>
      <c r="E43" s="75">
        <v>89999.999999999971</v>
      </c>
      <c r="F43" s="75">
        <v>5257.5</v>
      </c>
      <c r="G43" s="75">
        <v>6570.8500000000013</v>
      </c>
      <c r="H43" s="75">
        <v>27158.18</v>
      </c>
      <c r="I43" s="75">
        <v>4769.2000000000007</v>
      </c>
      <c r="J43" s="75">
        <v>2037.91</v>
      </c>
      <c r="K43" s="75">
        <v>13497.91</v>
      </c>
      <c r="L43" s="75">
        <v>1253.31</v>
      </c>
      <c r="M43" s="75">
        <v>2346.96</v>
      </c>
      <c r="N43" s="75">
        <v>15674.51</v>
      </c>
      <c r="O43" s="75">
        <v>12062.76</v>
      </c>
      <c r="P43" s="75">
        <v>7269.82</v>
      </c>
      <c r="Q43" s="75">
        <v>20270.009999999998</v>
      </c>
      <c r="R43" s="76">
        <f t="shared" si="7"/>
        <v>118168.92</v>
      </c>
      <c r="S43" s="76">
        <f t="shared" si="3"/>
        <v>-28168.920000000027</v>
      </c>
      <c r="T43" s="88">
        <f t="shared" si="2"/>
        <v>1.3129880000000005</v>
      </c>
    </row>
    <row r="44" spans="1:21" s="84" customFormat="1" ht="15.4" customHeight="1" x14ac:dyDescent="0.25">
      <c r="A44" s="85" t="s">
        <v>27</v>
      </c>
      <c r="B44" s="86" t="s">
        <v>35</v>
      </c>
      <c r="C44" s="87" t="s">
        <v>15</v>
      </c>
      <c r="D44" s="86" t="s">
        <v>71</v>
      </c>
      <c r="E44" s="75">
        <v>240150</v>
      </c>
      <c r="F44" s="75">
        <v>26757.34</v>
      </c>
      <c r="G44" s="75">
        <v>24347.070000000011</v>
      </c>
      <c r="H44" s="75">
        <v>25407.69999999999</v>
      </c>
      <c r="I44" s="75">
        <v>23318.589999999989</v>
      </c>
      <c r="J44" s="75">
        <v>24845.85</v>
      </c>
      <c r="K44" s="75">
        <v>21260.46</v>
      </c>
      <c r="L44" s="75">
        <v>20223.53</v>
      </c>
      <c r="M44" s="75">
        <v>19473.23</v>
      </c>
      <c r="N44" s="75">
        <v>21188.37000000001</v>
      </c>
      <c r="O44" s="75">
        <v>25333.580000000009</v>
      </c>
      <c r="P44" s="75">
        <v>18070.5</v>
      </c>
      <c r="Q44" s="75">
        <v>19857.19999999999</v>
      </c>
      <c r="R44" s="76">
        <f t="shared" si="7"/>
        <v>270083.42000000004</v>
      </c>
      <c r="S44" s="76">
        <f t="shared" si="3"/>
        <v>-29933.420000000042</v>
      </c>
      <c r="T44" s="88">
        <f t="shared" si="2"/>
        <v>1.1246446804080785</v>
      </c>
    </row>
    <row r="45" spans="1:21" s="84" customFormat="1" ht="15.4" customHeight="1" x14ac:dyDescent="0.25">
      <c r="A45" s="85" t="s">
        <v>27</v>
      </c>
      <c r="B45" s="86" t="s">
        <v>35</v>
      </c>
      <c r="C45" s="87" t="s">
        <v>17</v>
      </c>
      <c r="D45" s="86" t="s">
        <v>73</v>
      </c>
      <c r="E45" s="75">
        <v>6300</v>
      </c>
      <c r="F45" s="75">
        <v>102</v>
      </c>
      <c r="G45" s="75">
        <v>294.89999999999998</v>
      </c>
      <c r="H45" s="75">
        <v>711</v>
      </c>
      <c r="I45" s="75">
        <v>1028.31</v>
      </c>
      <c r="J45" s="75">
        <v>1313.35</v>
      </c>
      <c r="K45" s="75">
        <v>280</v>
      </c>
      <c r="L45" s="75">
        <v>178.64</v>
      </c>
      <c r="M45" s="75">
        <v>324</v>
      </c>
      <c r="N45" s="75">
        <v>273</v>
      </c>
      <c r="O45" s="75">
        <v>15.89</v>
      </c>
      <c r="P45" s="75">
        <v>168.99</v>
      </c>
      <c r="Q45" s="75">
        <v>0</v>
      </c>
      <c r="R45" s="76">
        <f t="shared" si="7"/>
        <v>4690.08</v>
      </c>
      <c r="S45" s="76">
        <f t="shared" si="3"/>
        <v>1609.92</v>
      </c>
      <c r="T45" s="88">
        <f t="shared" si="2"/>
        <v>0.74445714285714282</v>
      </c>
    </row>
    <row r="46" spans="1:21" s="84" customFormat="1" ht="15.4" customHeight="1" x14ac:dyDescent="0.25">
      <c r="A46" s="85" t="s">
        <v>27</v>
      </c>
      <c r="B46" s="86" t="s">
        <v>35</v>
      </c>
      <c r="C46" s="87" t="s">
        <v>19</v>
      </c>
      <c r="D46" s="86" t="s">
        <v>75</v>
      </c>
      <c r="E46" s="75">
        <v>29000</v>
      </c>
      <c r="F46" s="75">
        <v>3706</v>
      </c>
      <c r="G46" s="75">
        <v>4081</v>
      </c>
      <c r="H46" s="75">
        <v>4142</v>
      </c>
      <c r="I46" s="75">
        <v>1962</v>
      </c>
      <c r="J46" s="75">
        <v>2725</v>
      </c>
      <c r="K46" s="75">
        <v>3722</v>
      </c>
      <c r="L46" s="75">
        <v>2071</v>
      </c>
      <c r="M46" s="75">
        <v>1322.7</v>
      </c>
      <c r="N46" s="75">
        <v>2071</v>
      </c>
      <c r="O46" s="75">
        <v>3052</v>
      </c>
      <c r="P46" s="75">
        <v>1744</v>
      </c>
      <c r="Q46" s="75">
        <v>7703.6799999999994</v>
      </c>
      <c r="R46" s="76">
        <f t="shared" si="7"/>
        <v>38302.379999999997</v>
      </c>
      <c r="S46" s="76">
        <f t="shared" si="3"/>
        <v>-9302.3799999999974</v>
      </c>
      <c r="T46" s="88">
        <f t="shared" si="2"/>
        <v>1.3207717241379309</v>
      </c>
    </row>
    <row r="47" spans="1:21" s="84" customFormat="1" ht="15.4" customHeight="1" x14ac:dyDescent="0.25">
      <c r="A47" s="85" t="s">
        <v>27</v>
      </c>
      <c r="B47" s="86" t="s">
        <v>35</v>
      </c>
      <c r="C47" s="87" t="s">
        <v>23</v>
      </c>
      <c r="D47" s="86" t="s">
        <v>79</v>
      </c>
      <c r="E47" s="75">
        <v>28000</v>
      </c>
      <c r="F47" s="75">
        <v>133.46</v>
      </c>
      <c r="G47" s="75">
        <v>1085.76</v>
      </c>
      <c r="H47" s="75">
        <v>0</v>
      </c>
      <c r="I47" s="75">
        <v>470.4</v>
      </c>
      <c r="J47" s="75">
        <v>65</v>
      </c>
      <c r="K47" s="75">
        <v>6072.72</v>
      </c>
      <c r="L47" s="75">
        <v>0</v>
      </c>
      <c r="M47" s="75">
        <v>0</v>
      </c>
      <c r="N47" s="75">
        <v>51.08</v>
      </c>
      <c r="O47" s="75">
        <v>2387.64</v>
      </c>
      <c r="P47" s="75">
        <v>9489.14</v>
      </c>
      <c r="Q47" s="75">
        <v>1474.7</v>
      </c>
      <c r="R47" s="76">
        <f t="shared" si="7"/>
        <v>21229.899999999998</v>
      </c>
      <c r="S47" s="76">
        <f t="shared" si="3"/>
        <v>6770.1000000000022</v>
      </c>
      <c r="T47" s="88">
        <f t="shared" si="2"/>
        <v>0.75821071428571418</v>
      </c>
    </row>
    <row r="48" spans="1:21" s="84" customFormat="1" ht="15.4" customHeight="1" x14ac:dyDescent="0.25">
      <c r="A48" s="85" t="s">
        <v>27</v>
      </c>
      <c r="B48" s="86" t="s">
        <v>35</v>
      </c>
      <c r="C48" s="87" t="s">
        <v>24</v>
      </c>
      <c r="D48" s="86" t="s">
        <v>80</v>
      </c>
      <c r="E48" s="75">
        <v>1200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6">
        <f t="shared" si="7"/>
        <v>0</v>
      </c>
      <c r="S48" s="76">
        <f t="shared" si="3"/>
        <v>1200</v>
      </c>
      <c r="T48" s="88">
        <f t="shared" si="2"/>
        <v>0</v>
      </c>
    </row>
    <row r="49" spans="1:21" s="84" customFormat="1" ht="15.4" customHeight="1" x14ac:dyDescent="0.25">
      <c r="A49" s="85" t="s">
        <v>27</v>
      </c>
      <c r="B49" s="86" t="s">
        <v>35</v>
      </c>
      <c r="C49" s="87" t="s">
        <v>25</v>
      </c>
      <c r="D49" s="86" t="s">
        <v>81</v>
      </c>
      <c r="E49" s="75">
        <v>12350</v>
      </c>
      <c r="F49" s="75">
        <v>317.60000000000002</v>
      </c>
      <c r="G49" s="75">
        <v>367.53</v>
      </c>
      <c r="H49" s="75">
        <v>2563.04</v>
      </c>
      <c r="I49" s="75">
        <v>697.79000000000008</v>
      </c>
      <c r="J49" s="75">
        <v>693.2</v>
      </c>
      <c r="K49" s="75">
        <v>3097.9699999999989</v>
      </c>
      <c r="L49" s="75">
        <v>387.37</v>
      </c>
      <c r="M49" s="75">
        <v>360.6</v>
      </c>
      <c r="N49" s="75">
        <v>2309.420000000001</v>
      </c>
      <c r="O49" s="75">
        <v>769.07999999999993</v>
      </c>
      <c r="P49" s="75">
        <v>598</v>
      </c>
      <c r="Q49" s="75">
        <v>2579.7800000000002</v>
      </c>
      <c r="R49" s="76">
        <f t="shared" si="7"/>
        <v>14741.380000000001</v>
      </c>
      <c r="S49" s="76">
        <f t="shared" si="3"/>
        <v>-2391.380000000001</v>
      </c>
      <c r="T49" s="88">
        <f t="shared" si="2"/>
        <v>1.1936340080971661</v>
      </c>
    </row>
    <row r="50" spans="1:21" s="94" customFormat="1" ht="15.4" customHeight="1" x14ac:dyDescent="0.25">
      <c r="A50" s="89" t="s">
        <v>28</v>
      </c>
      <c r="B50" s="90" t="s">
        <v>56</v>
      </c>
      <c r="C50" s="91"/>
      <c r="D50" s="90"/>
      <c r="E50" s="92">
        <f>SUM(E51:E76)</f>
        <v>3545393.4454704146</v>
      </c>
      <c r="F50" s="92">
        <f>SUM(F51:F76)</f>
        <v>229086.86612000002</v>
      </c>
      <c r="G50" s="92">
        <f t="shared" ref="G50:Q50" si="8">SUM(G51:G76)</f>
        <v>234935.22210000001</v>
      </c>
      <c r="H50" s="92">
        <f t="shared" si="8"/>
        <v>254438.07278000005</v>
      </c>
      <c r="I50" s="92">
        <f t="shared" si="8"/>
        <v>251568.15337622058</v>
      </c>
      <c r="J50" s="92">
        <f t="shared" si="8"/>
        <v>261954.09094000002</v>
      </c>
      <c r="K50" s="92">
        <f t="shared" si="8"/>
        <v>310886.10880458372</v>
      </c>
      <c r="L50" s="92">
        <f t="shared" si="8"/>
        <v>286088.98205999995</v>
      </c>
      <c r="M50" s="92">
        <f t="shared" si="8"/>
        <v>293733.85904000007</v>
      </c>
      <c r="N50" s="92">
        <f t="shared" si="8"/>
        <v>260306.97315802114</v>
      </c>
      <c r="O50" s="92">
        <f t="shared" si="8"/>
        <v>379364.48697761307</v>
      </c>
      <c r="P50" s="92">
        <f t="shared" si="8"/>
        <v>327315.57200342393</v>
      </c>
      <c r="Q50" s="92">
        <f t="shared" si="8"/>
        <v>361082.92269504949</v>
      </c>
      <c r="R50" s="95">
        <f t="shared" si="7"/>
        <v>3450761.3100549118</v>
      </c>
      <c r="S50" s="95">
        <f t="shared" si="3"/>
        <v>94632.135415502824</v>
      </c>
      <c r="T50" s="93">
        <f t="shared" si="2"/>
        <v>0.97330842489811542</v>
      </c>
    </row>
    <row r="51" spans="1:21" s="103" customFormat="1" ht="15.4" customHeight="1" x14ac:dyDescent="0.25">
      <c r="A51" s="80" t="s">
        <v>28</v>
      </c>
      <c r="B51" s="80" t="s">
        <v>34</v>
      </c>
      <c r="C51" s="81" t="s">
        <v>2</v>
      </c>
      <c r="D51" s="80" t="s">
        <v>57</v>
      </c>
      <c r="E51" s="75">
        <v>11368.32</v>
      </c>
      <c r="F51" s="75"/>
      <c r="G51" s="75"/>
      <c r="H51" s="75"/>
      <c r="I51" s="75"/>
      <c r="J51" s="75">
        <v>3987.84</v>
      </c>
      <c r="K51" s="75"/>
      <c r="L51" s="75"/>
      <c r="M51" s="75"/>
      <c r="N51" s="75"/>
      <c r="O51" s="75">
        <v>3295.92</v>
      </c>
      <c r="P51" s="105">
        <v>4744.4880000000003</v>
      </c>
      <c r="Q51" s="75"/>
      <c r="R51" s="76">
        <f t="shared" si="7"/>
        <v>12028.248</v>
      </c>
      <c r="S51" s="76">
        <f t="shared" si="3"/>
        <v>-659.92799999999988</v>
      </c>
      <c r="T51" s="82">
        <f t="shared" si="2"/>
        <v>1.0580497382198952</v>
      </c>
      <c r="U51" s="102"/>
    </row>
    <row r="52" spans="1:21" s="84" customFormat="1" ht="15.4" customHeight="1" x14ac:dyDescent="0.25">
      <c r="A52" s="85" t="s">
        <v>28</v>
      </c>
      <c r="B52" s="86" t="s">
        <v>34</v>
      </c>
      <c r="C52" s="87" t="s">
        <v>3</v>
      </c>
      <c r="D52" s="86" t="s">
        <v>58</v>
      </c>
      <c r="E52" s="75">
        <v>4060.442</v>
      </c>
      <c r="F52" s="75">
        <v>0</v>
      </c>
      <c r="G52" s="75">
        <v>0</v>
      </c>
      <c r="H52" s="75">
        <v>4060.4544000000001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6">
        <f t="shared" si="7"/>
        <v>4060.4544000000001</v>
      </c>
      <c r="S52" s="76">
        <f t="shared" si="3"/>
        <v>-1.2400000000070577E-2</v>
      </c>
      <c r="T52" s="88">
        <f t="shared" si="2"/>
        <v>1.0000030538547282</v>
      </c>
    </row>
    <row r="53" spans="1:21" s="84" customFormat="1" ht="15.4" customHeight="1" x14ac:dyDescent="0.25">
      <c r="A53" s="85" t="s">
        <v>28</v>
      </c>
      <c r="B53" s="86" t="s">
        <v>34</v>
      </c>
      <c r="C53" s="87">
        <v>1551</v>
      </c>
      <c r="D53" s="86" t="s">
        <v>59</v>
      </c>
      <c r="E53" s="75">
        <v>184390.29141041491</v>
      </c>
      <c r="F53" s="75">
        <v>0</v>
      </c>
      <c r="G53" s="75">
        <v>0</v>
      </c>
      <c r="H53" s="75">
        <v>0</v>
      </c>
      <c r="I53" s="75">
        <v>641.62377622062718</v>
      </c>
      <c r="J53" s="75">
        <v>0</v>
      </c>
      <c r="K53" s="75">
        <v>1949.0702245837681</v>
      </c>
      <c r="L53" s="75">
        <v>0</v>
      </c>
      <c r="M53" s="75">
        <v>0</v>
      </c>
      <c r="N53" s="75">
        <v>8154.9615980211129</v>
      </c>
      <c r="O53" s="75">
        <v>34444.829877613069</v>
      </c>
      <c r="P53" s="75">
        <v>35653.701663424021</v>
      </c>
      <c r="Q53" s="75">
        <v>36450.082835049601</v>
      </c>
      <c r="R53" s="76">
        <f t="shared" si="7"/>
        <v>117294.2699749122</v>
      </c>
      <c r="S53" s="76">
        <f t="shared" si="3"/>
        <v>67096.021435502713</v>
      </c>
      <c r="T53" s="88">
        <f t="shared" si="2"/>
        <v>0.63611955422229494</v>
      </c>
    </row>
    <row r="54" spans="1:21" s="84" customFormat="1" ht="15.4" customHeight="1" x14ac:dyDescent="0.25">
      <c r="A54" s="85" t="s">
        <v>28</v>
      </c>
      <c r="B54" s="86" t="s">
        <v>34</v>
      </c>
      <c r="C54" s="87" t="s">
        <v>4</v>
      </c>
      <c r="D54" s="86" t="s">
        <v>60</v>
      </c>
      <c r="E54" s="75">
        <v>18600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347.2</v>
      </c>
      <c r="L54" s="75">
        <v>4635.3264600000002</v>
      </c>
      <c r="M54" s="75">
        <v>1979.2508</v>
      </c>
      <c r="N54" s="75">
        <v>3817.5569999999998</v>
      </c>
      <c r="O54" s="75">
        <v>1097.4558</v>
      </c>
      <c r="P54" s="75">
        <v>2803.2431999999999</v>
      </c>
      <c r="Q54" s="75">
        <v>3919.9376000000002</v>
      </c>
      <c r="R54" s="76">
        <f t="shared" si="7"/>
        <v>18599.970860000001</v>
      </c>
      <c r="S54" s="76">
        <f t="shared" si="3"/>
        <v>2.9139999998733401E-2</v>
      </c>
      <c r="T54" s="88">
        <f t="shared" si="2"/>
        <v>0.99999843333333338</v>
      </c>
    </row>
    <row r="55" spans="1:21" s="84" customFormat="1" ht="15.4" customHeight="1" x14ac:dyDescent="0.25">
      <c r="A55" s="85" t="s">
        <v>28</v>
      </c>
      <c r="B55" s="86" t="s">
        <v>35</v>
      </c>
      <c r="C55" s="87" t="s">
        <v>5</v>
      </c>
      <c r="D55" s="86" t="s">
        <v>61</v>
      </c>
      <c r="E55" s="75">
        <v>670955.31199999992</v>
      </c>
      <c r="F55" s="75">
        <v>51958.935759999993</v>
      </c>
      <c r="G55" s="75">
        <v>53588.287440000007</v>
      </c>
      <c r="H55" s="75">
        <v>54126.31942</v>
      </c>
      <c r="I55" s="75">
        <v>64858.521359999999</v>
      </c>
      <c r="J55" s="75">
        <v>62598.796779999997</v>
      </c>
      <c r="K55" s="75">
        <v>68771.464220000009</v>
      </c>
      <c r="L55" s="75">
        <v>62226.810299999997</v>
      </c>
      <c r="M55" s="75">
        <v>62496.020840000012</v>
      </c>
      <c r="N55" s="75">
        <v>64398.821660000001</v>
      </c>
      <c r="O55" s="75">
        <v>77128.769719999997</v>
      </c>
      <c r="P55" s="75">
        <v>62815.546060000022</v>
      </c>
      <c r="Q55" s="75">
        <v>72153.744599999991</v>
      </c>
      <c r="R55" s="76">
        <f t="shared" si="7"/>
        <v>757122.03816000011</v>
      </c>
      <c r="S55" s="76">
        <f t="shared" si="3"/>
        <v>-86166.726160000195</v>
      </c>
      <c r="T55" s="88">
        <f t="shared" si="2"/>
        <v>1.1284239421298452</v>
      </c>
    </row>
    <row r="56" spans="1:21" s="84" customFormat="1" ht="15.4" customHeight="1" x14ac:dyDescent="0.25">
      <c r="A56" s="85" t="s">
        <v>28</v>
      </c>
      <c r="B56" s="86" t="s">
        <v>35</v>
      </c>
      <c r="C56" s="87" t="s">
        <v>6</v>
      </c>
      <c r="D56" s="86" t="s">
        <v>62</v>
      </c>
      <c r="E56" s="75">
        <v>482033.56999999989</v>
      </c>
      <c r="F56" s="75">
        <v>30970.972840000009</v>
      </c>
      <c r="G56" s="75">
        <v>32283.44711999999</v>
      </c>
      <c r="H56" s="75">
        <v>32088.104339999991</v>
      </c>
      <c r="I56" s="75">
        <v>34674.766660000023</v>
      </c>
      <c r="J56" s="75">
        <v>32757.751459999999</v>
      </c>
      <c r="K56" s="75">
        <v>37743.293600000019</v>
      </c>
      <c r="L56" s="75">
        <v>41239.720359999999</v>
      </c>
      <c r="M56" s="75">
        <v>35054.856419999996</v>
      </c>
      <c r="N56" s="75">
        <v>38297.987760000011</v>
      </c>
      <c r="O56" s="75">
        <v>42856.464600000043</v>
      </c>
      <c r="P56" s="75">
        <v>35071.347179999997</v>
      </c>
      <c r="Q56" s="75">
        <v>39687.684279999987</v>
      </c>
      <c r="R56" s="76">
        <f t="shared" si="7"/>
        <v>432726.39662000007</v>
      </c>
      <c r="S56" s="76">
        <f t="shared" si="3"/>
        <v>49307.173379999818</v>
      </c>
      <c r="T56" s="88">
        <f t="shared" si="2"/>
        <v>0.89771008400929453</v>
      </c>
    </row>
    <row r="57" spans="1:21" s="84" customFormat="1" ht="15.4" customHeight="1" x14ac:dyDescent="0.25">
      <c r="A57" s="85" t="s">
        <v>28</v>
      </c>
      <c r="B57" s="86" t="s">
        <v>35</v>
      </c>
      <c r="C57" s="87" t="s">
        <v>7</v>
      </c>
      <c r="D57" s="86" t="s">
        <v>63</v>
      </c>
      <c r="E57" s="75">
        <v>21839.43</v>
      </c>
      <c r="F57" s="75">
        <v>1432.1857399999999</v>
      </c>
      <c r="G57" s="75">
        <v>1106.204</v>
      </c>
      <c r="H57" s="75">
        <v>1176.8319200000001</v>
      </c>
      <c r="I57" s="75">
        <v>1748.2098800000001</v>
      </c>
      <c r="J57" s="75">
        <v>2370.4859999999999</v>
      </c>
      <c r="K57" s="75">
        <v>3113.152</v>
      </c>
      <c r="L57" s="75">
        <v>2225.3440000000001</v>
      </c>
      <c r="M57" s="75">
        <v>1716.7180000000001</v>
      </c>
      <c r="N57" s="75">
        <v>1528.3579999999999</v>
      </c>
      <c r="O57" s="75">
        <v>1888.8</v>
      </c>
      <c r="P57" s="75">
        <v>1663.7139999999999</v>
      </c>
      <c r="Q57" s="75">
        <v>2479.8139999999999</v>
      </c>
      <c r="R57" s="76">
        <f t="shared" si="7"/>
        <v>22449.81754</v>
      </c>
      <c r="S57" s="76">
        <f t="shared" si="3"/>
        <v>-610.38753999999972</v>
      </c>
      <c r="T57" s="88">
        <f t="shared" si="2"/>
        <v>1.0279488768708707</v>
      </c>
    </row>
    <row r="58" spans="1:21" s="84" customFormat="1" ht="15.4" customHeight="1" x14ac:dyDescent="0.25">
      <c r="A58" s="85" t="s">
        <v>28</v>
      </c>
      <c r="B58" s="86" t="s">
        <v>35</v>
      </c>
      <c r="C58" s="87" t="s">
        <v>8</v>
      </c>
      <c r="D58" s="86" t="s">
        <v>64</v>
      </c>
      <c r="E58" s="75">
        <v>53577.98</v>
      </c>
      <c r="F58" s="75">
        <v>140.12</v>
      </c>
      <c r="G58" s="75">
        <v>1280.114</v>
      </c>
      <c r="H58" s="75">
        <v>263.74799999999999</v>
      </c>
      <c r="I58" s="75">
        <v>713.45600000000002</v>
      </c>
      <c r="J58" s="75">
        <v>11501.868</v>
      </c>
      <c r="K58" s="75">
        <v>5828</v>
      </c>
      <c r="L58" s="75">
        <v>1176.8219999999999</v>
      </c>
      <c r="M58" s="75">
        <v>2746.7420000000002</v>
      </c>
      <c r="N58" s="75">
        <v>5956.4740000000011</v>
      </c>
      <c r="O58" s="75">
        <v>16617.680820000001</v>
      </c>
      <c r="P58" s="75">
        <v>649.02902000000017</v>
      </c>
      <c r="Q58" s="75">
        <v>4901.1952999999994</v>
      </c>
      <c r="R58" s="76">
        <f t="shared" si="7"/>
        <v>51775.249140000007</v>
      </c>
      <c r="S58" s="76">
        <f t="shared" si="3"/>
        <v>1802.730859999996</v>
      </c>
      <c r="T58" s="88">
        <f t="shared" si="2"/>
        <v>0.96635313873348727</v>
      </c>
    </row>
    <row r="59" spans="1:21" s="84" customFormat="1" ht="15.4" customHeight="1" x14ac:dyDescent="0.25">
      <c r="A59" s="85" t="s">
        <v>28</v>
      </c>
      <c r="B59" s="86" t="s">
        <v>35</v>
      </c>
      <c r="C59" s="87" t="s">
        <v>9</v>
      </c>
      <c r="D59" s="86" t="s">
        <v>65</v>
      </c>
      <c r="E59" s="75">
        <v>6247.1999999999989</v>
      </c>
      <c r="F59" s="75">
        <v>455.73630000000009</v>
      </c>
      <c r="G59" s="75">
        <v>191.78832</v>
      </c>
      <c r="H59" s="75">
        <v>435.53201999999999</v>
      </c>
      <c r="I59" s="75">
        <v>89.97687999999998</v>
      </c>
      <c r="J59" s="75">
        <v>298.92369999999988</v>
      </c>
      <c r="K59" s="75">
        <v>212.63826000000009</v>
      </c>
      <c r="L59" s="75">
        <v>180.63571999999999</v>
      </c>
      <c r="M59" s="75">
        <v>111.24845999999999</v>
      </c>
      <c r="N59" s="75">
        <v>143.36384000000001</v>
      </c>
      <c r="O59" s="75">
        <v>359.52445999999998</v>
      </c>
      <c r="P59" s="75">
        <v>780.96122000000014</v>
      </c>
      <c r="Q59" s="75">
        <v>800.5802799999999</v>
      </c>
      <c r="R59" s="76">
        <f t="shared" si="7"/>
        <v>4060.9094600000008</v>
      </c>
      <c r="S59" s="76">
        <f t="shared" si="3"/>
        <v>2186.2905399999981</v>
      </c>
      <c r="T59" s="88">
        <f t="shared" si="2"/>
        <v>0.6500367300550649</v>
      </c>
    </row>
    <row r="60" spans="1:21" s="84" customFormat="1" ht="15.4" customHeight="1" x14ac:dyDescent="0.25">
      <c r="A60" s="85" t="s">
        <v>28</v>
      </c>
      <c r="B60" s="86" t="s">
        <v>35</v>
      </c>
      <c r="C60" s="87" t="s">
        <v>10</v>
      </c>
      <c r="D60" s="86" t="s">
        <v>66</v>
      </c>
      <c r="E60" s="75">
        <v>412839.21805999998</v>
      </c>
      <c r="F60" s="75">
        <v>29050.151580000009</v>
      </c>
      <c r="G60" s="75">
        <v>29788.177060000002</v>
      </c>
      <c r="H60" s="75">
        <v>30104.617520000011</v>
      </c>
      <c r="I60" s="75">
        <v>34556.975980000003</v>
      </c>
      <c r="J60" s="75">
        <v>33496.276379999988</v>
      </c>
      <c r="K60" s="75">
        <v>37468.950719999993</v>
      </c>
      <c r="L60" s="75">
        <v>35990.70306</v>
      </c>
      <c r="M60" s="75">
        <v>33955.040459999997</v>
      </c>
      <c r="N60" s="75">
        <v>35596.3413</v>
      </c>
      <c r="O60" s="75">
        <v>41496.221259999991</v>
      </c>
      <c r="P60" s="75">
        <v>34234.837699999996</v>
      </c>
      <c r="Q60" s="75">
        <v>39583.600640000011</v>
      </c>
      <c r="R60" s="76">
        <f t="shared" si="7"/>
        <v>415321.89366000006</v>
      </c>
      <c r="S60" s="76">
        <f t="shared" si="3"/>
        <v>-2482.6756000000751</v>
      </c>
      <c r="T60" s="88">
        <f t="shared" si="2"/>
        <v>1.0060136621992131</v>
      </c>
    </row>
    <row r="61" spans="1:21" s="84" customFormat="1" ht="15.4" customHeight="1" x14ac:dyDescent="0.25">
      <c r="A61" s="85" t="s">
        <v>28</v>
      </c>
      <c r="B61" s="86" t="s">
        <v>35</v>
      </c>
      <c r="C61" s="87" t="s">
        <v>11</v>
      </c>
      <c r="D61" s="86" t="s">
        <v>67</v>
      </c>
      <c r="E61" s="75">
        <v>140470.42999999991</v>
      </c>
      <c r="F61" s="75">
        <v>12764.05402</v>
      </c>
      <c r="G61" s="75">
        <v>7934.4745999999996</v>
      </c>
      <c r="H61" s="75">
        <v>12972.35514</v>
      </c>
      <c r="I61" s="75">
        <v>8274.5315800000026</v>
      </c>
      <c r="J61" s="75">
        <v>8171.2910399999973</v>
      </c>
      <c r="K61" s="75">
        <v>11618.74632</v>
      </c>
      <c r="L61" s="75">
        <v>5410.1262799999986</v>
      </c>
      <c r="M61" s="75">
        <v>10610.699479999999</v>
      </c>
      <c r="N61" s="75">
        <v>10274.969719999999</v>
      </c>
      <c r="O61" s="75">
        <v>13180.398380000001</v>
      </c>
      <c r="P61" s="75">
        <v>19131.642360000002</v>
      </c>
      <c r="Q61" s="75">
        <v>16710.10906000001</v>
      </c>
      <c r="R61" s="76">
        <f t="shared" si="7"/>
        <v>137053.39797999998</v>
      </c>
      <c r="S61" s="76">
        <f t="shared" si="3"/>
        <v>3417.032019999926</v>
      </c>
      <c r="T61" s="88">
        <f t="shared" si="2"/>
        <v>0.9756743677655153</v>
      </c>
    </row>
    <row r="62" spans="1:21" s="84" customFormat="1" ht="15.4" customHeight="1" x14ac:dyDescent="0.25">
      <c r="A62" s="85" t="s">
        <v>28</v>
      </c>
      <c r="B62" s="86" t="s">
        <v>35</v>
      </c>
      <c r="C62" s="87" t="s">
        <v>12</v>
      </c>
      <c r="D62" s="86" t="s">
        <v>68</v>
      </c>
      <c r="E62" s="75">
        <v>12850.008</v>
      </c>
      <c r="F62" s="75">
        <v>539.78564000000006</v>
      </c>
      <c r="G62" s="75">
        <v>1014.50042</v>
      </c>
      <c r="H62" s="75">
        <v>759.36421999999993</v>
      </c>
      <c r="I62" s="75">
        <v>571.69331999999997</v>
      </c>
      <c r="J62" s="75">
        <v>966.58620000000019</v>
      </c>
      <c r="K62" s="75">
        <v>1949.60294</v>
      </c>
      <c r="L62" s="75">
        <v>1553.2376400000001</v>
      </c>
      <c r="M62" s="75">
        <v>1139.48002</v>
      </c>
      <c r="N62" s="75">
        <v>1778.4960399999991</v>
      </c>
      <c r="O62" s="75">
        <v>1456.29402</v>
      </c>
      <c r="P62" s="75">
        <v>778.75224000000003</v>
      </c>
      <c r="Q62" s="75">
        <v>399.54412000000002</v>
      </c>
      <c r="R62" s="76">
        <f t="shared" si="7"/>
        <v>12907.336819999999</v>
      </c>
      <c r="S62" s="76">
        <f t="shared" si="3"/>
        <v>-57.328819999998814</v>
      </c>
      <c r="T62" s="88">
        <f t="shared" si="2"/>
        <v>1.0044613839929126</v>
      </c>
    </row>
    <row r="63" spans="1:21" s="84" customFormat="1" ht="15.4" customHeight="1" x14ac:dyDescent="0.25">
      <c r="A63" s="85" t="s">
        <v>28</v>
      </c>
      <c r="B63" s="86" t="s">
        <v>35</v>
      </c>
      <c r="C63" s="87" t="s">
        <v>13</v>
      </c>
      <c r="D63" s="86" t="s">
        <v>69</v>
      </c>
      <c r="E63" s="75">
        <v>5777.7800000000007</v>
      </c>
      <c r="F63" s="75">
        <v>223.9812</v>
      </c>
      <c r="G63" s="75">
        <v>501.50994000000009</v>
      </c>
      <c r="H63" s="75">
        <v>1215.6625200000001</v>
      </c>
      <c r="I63" s="75">
        <v>353.73480000000012</v>
      </c>
      <c r="J63" s="75">
        <v>239.1712</v>
      </c>
      <c r="K63" s="75">
        <v>279.43338</v>
      </c>
      <c r="L63" s="75">
        <v>107.756</v>
      </c>
      <c r="M63" s="75">
        <v>311.95362</v>
      </c>
      <c r="N63" s="75">
        <v>364.65361999999988</v>
      </c>
      <c r="O63" s="75">
        <v>1200.37068</v>
      </c>
      <c r="P63" s="75">
        <v>506.01840000000021</v>
      </c>
      <c r="Q63" s="75">
        <v>859.42640000000006</v>
      </c>
      <c r="R63" s="76">
        <f t="shared" si="7"/>
        <v>6163.6717600000002</v>
      </c>
      <c r="S63" s="76">
        <f t="shared" si="3"/>
        <v>-385.89175999999952</v>
      </c>
      <c r="T63" s="88">
        <f t="shared" si="2"/>
        <v>1.0667889327734874</v>
      </c>
    </row>
    <row r="64" spans="1:21" s="84" customFormat="1" ht="15.4" customHeight="1" x14ac:dyDescent="0.25">
      <c r="A64" s="85" t="s">
        <v>28</v>
      </c>
      <c r="B64" s="86" t="s">
        <v>35</v>
      </c>
      <c r="C64" s="87" t="s">
        <v>14</v>
      </c>
      <c r="D64" s="86" t="s">
        <v>70</v>
      </c>
      <c r="E64" s="75">
        <v>198682.658</v>
      </c>
      <c r="F64" s="75">
        <v>19266.677940000001</v>
      </c>
      <c r="G64" s="75">
        <v>17610.26361999998</v>
      </c>
      <c r="H64" s="75">
        <v>17349.50587999999</v>
      </c>
      <c r="I64" s="75">
        <v>14723.33839999997</v>
      </c>
      <c r="J64" s="75">
        <v>14859.57037999999</v>
      </c>
      <c r="K64" s="75">
        <v>14678.975539999999</v>
      </c>
      <c r="L64" s="75">
        <v>11256.909099999981</v>
      </c>
      <c r="M64" s="75">
        <v>13049.071800000011</v>
      </c>
      <c r="N64" s="75">
        <v>10081.345079999999</v>
      </c>
      <c r="O64" s="75">
        <v>16044.0527</v>
      </c>
      <c r="P64" s="75">
        <v>18546.954040000001</v>
      </c>
      <c r="Q64" s="75">
        <v>22496.422859999981</v>
      </c>
      <c r="R64" s="76">
        <f t="shared" si="7"/>
        <v>189963.08733999991</v>
      </c>
      <c r="S64" s="76">
        <f t="shared" si="3"/>
        <v>8719.5706600000849</v>
      </c>
      <c r="T64" s="88">
        <f t="shared" si="2"/>
        <v>0.95611307626053565</v>
      </c>
    </row>
    <row r="65" spans="1:21" s="84" customFormat="1" ht="15.4" customHeight="1" x14ac:dyDescent="0.25">
      <c r="A65" s="85" t="s">
        <v>28</v>
      </c>
      <c r="B65" s="86" t="s">
        <v>35</v>
      </c>
      <c r="C65" s="87" t="s">
        <v>15</v>
      </c>
      <c r="D65" s="86" t="s">
        <v>71</v>
      </c>
      <c r="E65" s="75">
        <v>235644.03</v>
      </c>
      <c r="F65" s="75">
        <v>16682.648539999998</v>
      </c>
      <c r="G65" s="75">
        <v>17434.796880000009</v>
      </c>
      <c r="H65" s="75">
        <v>21940.60498</v>
      </c>
      <c r="I65" s="75">
        <v>24245.124819999961</v>
      </c>
      <c r="J65" s="75">
        <v>23605.95408</v>
      </c>
      <c r="K65" s="75">
        <v>18616.816340000001</v>
      </c>
      <c r="L65" s="75">
        <v>14282.9336</v>
      </c>
      <c r="M65" s="75">
        <v>20840.079180000001</v>
      </c>
      <c r="N65" s="75">
        <v>16610.14950000001</v>
      </c>
      <c r="O65" s="75">
        <v>20926.0969</v>
      </c>
      <c r="P65" s="75">
        <v>20859.450639999981</v>
      </c>
      <c r="Q65" s="75">
        <v>18747.76790000001</v>
      </c>
      <c r="R65" s="76">
        <f t="shared" si="7"/>
        <v>234792.42335999999</v>
      </c>
      <c r="S65" s="76">
        <f t="shared" si="3"/>
        <v>851.6066400000127</v>
      </c>
      <c r="T65" s="88">
        <f t="shared" si="2"/>
        <v>0.99638604619009441</v>
      </c>
    </row>
    <row r="66" spans="1:21" s="84" customFormat="1" ht="15.4" customHeight="1" x14ac:dyDescent="0.25">
      <c r="A66" s="85" t="s">
        <v>28</v>
      </c>
      <c r="B66" s="86" t="s">
        <v>35</v>
      </c>
      <c r="C66" s="87" t="s">
        <v>16</v>
      </c>
      <c r="D66" s="86" t="s">
        <v>72</v>
      </c>
      <c r="E66" s="75">
        <v>53037.921999999991</v>
      </c>
      <c r="F66" s="75">
        <v>5805.3600800000031</v>
      </c>
      <c r="G66" s="75">
        <v>2587.8130399999991</v>
      </c>
      <c r="H66" s="75">
        <v>2316.9747199999988</v>
      </c>
      <c r="I66" s="75">
        <v>1857.6223</v>
      </c>
      <c r="J66" s="75">
        <v>3499.0710600000002</v>
      </c>
      <c r="K66" s="75">
        <v>2353.5739400000011</v>
      </c>
      <c r="L66" s="75">
        <v>8331.9856599999985</v>
      </c>
      <c r="M66" s="75">
        <v>9817.3838000000032</v>
      </c>
      <c r="N66" s="75">
        <v>919.98638000000017</v>
      </c>
      <c r="O66" s="75">
        <v>2603.69</v>
      </c>
      <c r="P66" s="75">
        <v>10932.546179999999</v>
      </c>
      <c r="Q66" s="75">
        <v>9004.7819000000018</v>
      </c>
      <c r="R66" s="76">
        <f t="shared" si="7"/>
        <v>60030.789060000003</v>
      </c>
      <c r="S66" s="76">
        <f t="shared" si="3"/>
        <v>-6992.8670600000114</v>
      </c>
      <c r="T66" s="88">
        <f t="shared" si="2"/>
        <v>1.1318465504738291</v>
      </c>
    </row>
    <row r="67" spans="1:21" s="84" customFormat="1" ht="15.4" customHeight="1" x14ac:dyDescent="0.25">
      <c r="A67" s="85" t="s">
        <v>28</v>
      </c>
      <c r="B67" s="86" t="s">
        <v>35</v>
      </c>
      <c r="C67" s="87" t="s">
        <v>17</v>
      </c>
      <c r="D67" s="86" t="s">
        <v>73</v>
      </c>
      <c r="E67" s="75">
        <v>61123.877999999968</v>
      </c>
      <c r="F67" s="75">
        <v>1863.05882</v>
      </c>
      <c r="G67" s="75">
        <v>2284.298659999999</v>
      </c>
      <c r="H67" s="75">
        <v>2461.7763599999989</v>
      </c>
      <c r="I67" s="75">
        <v>1693.0135399999999</v>
      </c>
      <c r="J67" s="75">
        <v>1158.55484</v>
      </c>
      <c r="K67" s="75">
        <v>1895.290500000001</v>
      </c>
      <c r="L67" s="75">
        <v>2248.5494800000001</v>
      </c>
      <c r="M67" s="75">
        <v>2503.903139999999</v>
      </c>
      <c r="N67" s="75">
        <v>4473.5592200000001</v>
      </c>
      <c r="O67" s="75">
        <v>3452.12246</v>
      </c>
      <c r="P67" s="75">
        <v>12529.430539999999</v>
      </c>
      <c r="Q67" s="75">
        <v>16051.687799999991</v>
      </c>
      <c r="R67" s="76">
        <f t="shared" si="7"/>
        <v>52615.245359999986</v>
      </c>
      <c r="S67" s="76">
        <f t="shared" si="3"/>
        <v>8508.6326399999816</v>
      </c>
      <c r="T67" s="88">
        <f t="shared" si="2"/>
        <v>0.86079691082427745</v>
      </c>
    </row>
    <row r="68" spans="1:21" s="84" customFormat="1" ht="15.4" customHeight="1" x14ac:dyDescent="0.25">
      <c r="A68" s="85" t="s">
        <v>28</v>
      </c>
      <c r="B68" s="86" t="s">
        <v>35</v>
      </c>
      <c r="C68" s="87" t="s">
        <v>18</v>
      </c>
      <c r="D68" s="86" t="s">
        <v>74</v>
      </c>
      <c r="E68" s="75">
        <v>384639.65200000012</v>
      </c>
      <c r="F68" s="75">
        <v>22576.803820000008</v>
      </c>
      <c r="G68" s="75">
        <v>36283.755680000009</v>
      </c>
      <c r="H68" s="75">
        <v>28798.672300000009</v>
      </c>
      <c r="I68" s="75">
        <v>28295.86952</v>
      </c>
      <c r="J68" s="75">
        <v>21666.848480000001</v>
      </c>
      <c r="K68" s="75">
        <v>27496.797719999999</v>
      </c>
      <c r="L68" s="75">
        <v>34527.165939999992</v>
      </c>
      <c r="M68" s="75">
        <v>33430.289760000007</v>
      </c>
      <c r="N68" s="75">
        <v>18356.730039999999</v>
      </c>
      <c r="O68" s="75">
        <v>55603.088839999997</v>
      </c>
      <c r="P68" s="75">
        <v>28582.74584</v>
      </c>
      <c r="Q68" s="75">
        <v>27788.161639999998</v>
      </c>
      <c r="R68" s="76">
        <f t="shared" si="7"/>
        <v>363406.92958</v>
      </c>
      <c r="S68" s="76">
        <f t="shared" si="3"/>
        <v>21232.722420000122</v>
      </c>
      <c r="T68" s="88">
        <f t="shared" si="2"/>
        <v>0.9447984046636978</v>
      </c>
    </row>
    <row r="69" spans="1:21" s="84" customFormat="1" ht="15.4" customHeight="1" x14ac:dyDescent="0.25">
      <c r="A69" s="85" t="s">
        <v>28</v>
      </c>
      <c r="B69" s="86" t="s">
        <v>35</v>
      </c>
      <c r="C69" s="87" t="s">
        <v>19</v>
      </c>
      <c r="D69" s="86" t="s">
        <v>75</v>
      </c>
      <c r="E69" s="75">
        <v>12613.02</v>
      </c>
      <c r="F69" s="75">
        <v>544.30698000000007</v>
      </c>
      <c r="G69" s="75">
        <v>631.91334000000006</v>
      </c>
      <c r="H69" s="75">
        <v>803.16476</v>
      </c>
      <c r="I69" s="75">
        <v>643.68774000000008</v>
      </c>
      <c r="J69" s="75">
        <v>856.43406000000016</v>
      </c>
      <c r="K69" s="75">
        <v>1131.82384</v>
      </c>
      <c r="L69" s="75">
        <v>837.50027999999998</v>
      </c>
      <c r="M69" s="75">
        <v>539.86613999999997</v>
      </c>
      <c r="N69" s="75">
        <v>1042.15716</v>
      </c>
      <c r="O69" s="75">
        <v>1388.6756</v>
      </c>
      <c r="P69" s="75">
        <v>1100.7911999999999</v>
      </c>
      <c r="Q69" s="75">
        <v>848.69602000000009</v>
      </c>
      <c r="R69" s="76">
        <f t="shared" si="7"/>
        <v>10369.017119999999</v>
      </c>
      <c r="S69" s="76">
        <f t="shared" si="3"/>
        <v>2244.0028800000018</v>
      </c>
      <c r="T69" s="88">
        <f t="shared" ref="T69:T130" si="9">R69/E69</f>
        <v>0.82208837534547619</v>
      </c>
    </row>
    <row r="70" spans="1:21" s="84" customFormat="1" ht="15.4" customHeight="1" x14ac:dyDescent="0.25">
      <c r="A70" s="85" t="s">
        <v>28</v>
      </c>
      <c r="B70" s="86" t="s">
        <v>35</v>
      </c>
      <c r="C70" s="87" t="s">
        <v>20</v>
      </c>
      <c r="D70" s="86" t="s">
        <v>76</v>
      </c>
      <c r="E70" s="75">
        <v>339450.10000000009</v>
      </c>
      <c r="F70" s="75">
        <v>17668.652839999992</v>
      </c>
      <c r="G70" s="75">
        <v>16892.177800000001</v>
      </c>
      <c r="H70" s="75">
        <v>27159.917659999999</v>
      </c>
      <c r="I70" s="75">
        <v>21268.55692000001</v>
      </c>
      <c r="J70" s="75">
        <v>24675.59334000001</v>
      </c>
      <c r="K70" s="75">
        <v>33884.157120000003</v>
      </c>
      <c r="L70" s="75">
        <v>37967.690219999989</v>
      </c>
      <c r="M70" s="75">
        <v>50719.140059999991</v>
      </c>
      <c r="N70" s="75">
        <v>29283.969160000001</v>
      </c>
      <c r="O70" s="75">
        <v>27131.514099999989</v>
      </c>
      <c r="P70" s="75">
        <v>20172.959719999999</v>
      </c>
      <c r="Q70" s="75">
        <v>31038.21518000001</v>
      </c>
      <c r="R70" s="76">
        <f t="shared" si="7"/>
        <v>337862.54411999998</v>
      </c>
      <c r="S70" s="76">
        <f t="shared" ref="S70:S131" si="10">E70-R70</f>
        <v>1587.5558800001163</v>
      </c>
      <c r="T70" s="88">
        <f t="shared" si="9"/>
        <v>0.99532315388918691</v>
      </c>
    </row>
    <row r="71" spans="1:21" s="84" customFormat="1" ht="15.4" customHeight="1" x14ac:dyDescent="0.25">
      <c r="A71" s="85" t="s">
        <v>28</v>
      </c>
      <c r="B71" s="86" t="s">
        <v>35</v>
      </c>
      <c r="C71" s="87" t="s">
        <v>21</v>
      </c>
      <c r="D71" s="86" t="s">
        <v>77</v>
      </c>
      <c r="E71" s="75">
        <v>17594.98</v>
      </c>
      <c r="F71" s="75">
        <v>1623.7663600000001</v>
      </c>
      <c r="G71" s="75">
        <v>1289.5944199999999</v>
      </c>
      <c r="H71" s="75">
        <v>253.52668</v>
      </c>
      <c r="I71" s="75">
        <v>58.854120000000002</v>
      </c>
      <c r="J71" s="75">
        <v>648.29928000000018</v>
      </c>
      <c r="K71" s="75">
        <v>7250.5459799999999</v>
      </c>
      <c r="L71" s="75">
        <v>630.38252000000011</v>
      </c>
      <c r="M71" s="75">
        <v>282.0752</v>
      </c>
      <c r="N71" s="75">
        <v>219.48</v>
      </c>
      <c r="O71" s="75">
        <v>638.85853999999995</v>
      </c>
      <c r="P71" s="75">
        <v>3158.310379999999</v>
      </c>
      <c r="Q71" s="75">
        <v>1868.8898799999999</v>
      </c>
      <c r="R71" s="76">
        <f t="shared" si="7"/>
        <v>17922.583359999997</v>
      </c>
      <c r="S71" s="76">
        <f t="shared" si="10"/>
        <v>-327.60335999999734</v>
      </c>
      <c r="T71" s="88">
        <f t="shared" si="9"/>
        <v>1.0186191379586675</v>
      </c>
    </row>
    <row r="72" spans="1:21" s="84" customFormat="1" ht="15.4" customHeight="1" x14ac:dyDescent="0.25">
      <c r="A72" s="85" t="s">
        <v>28</v>
      </c>
      <c r="B72" s="86" t="s">
        <v>35</v>
      </c>
      <c r="C72" s="87" t="s">
        <v>22</v>
      </c>
      <c r="D72" s="86" t="s">
        <v>78</v>
      </c>
      <c r="E72" s="75">
        <v>3566.9839999999999</v>
      </c>
      <c r="F72" s="75">
        <v>387.78210000000001</v>
      </c>
      <c r="G72" s="75">
        <v>148.56626</v>
      </c>
      <c r="H72" s="75">
        <v>619.44137999999998</v>
      </c>
      <c r="I72" s="75">
        <v>30.783000000000001</v>
      </c>
      <c r="J72" s="75">
        <v>348.45798000000008</v>
      </c>
      <c r="K72" s="75">
        <v>48.89134</v>
      </c>
      <c r="L72" s="75">
        <v>11.39188</v>
      </c>
      <c r="M72" s="75">
        <v>3.9283199999999998</v>
      </c>
      <c r="N72" s="75">
        <v>13.04542</v>
      </c>
      <c r="O72" s="75">
        <v>286.20501999999999</v>
      </c>
      <c r="P72" s="75">
        <v>218.01928000000001</v>
      </c>
      <c r="Q72" s="75">
        <v>1172.07466</v>
      </c>
      <c r="R72" s="76">
        <f t="shared" si="7"/>
        <v>3288.5866399999995</v>
      </c>
      <c r="S72" s="76">
        <f t="shared" si="10"/>
        <v>278.39736000000039</v>
      </c>
      <c r="T72" s="88">
        <f t="shared" si="9"/>
        <v>0.92195160953903899</v>
      </c>
    </row>
    <row r="73" spans="1:21" s="84" customFormat="1" ht="15.4" customHeight="1" x14ac:dyDescent="0.25">
      <c r="A73" s="85" t="s">
        <v>28</v>
      </c>
      <c r="B73" s="86" t="s">
        <v>35</v>
      </c>
      <c r="C73" s="87" t="s">
        <v>23</v>
      </c>
      <c r="D73" s="86" t="s">
        <v>79</v>
      </c>
      <c r="E73" s="75">
        <v>89825.64</v>
      </c>
      <c r="F73" s="75">
        <v>7425.4850399999996</v>
      </c>
      <c r="G73" s="75">
        <v>1720.8094599999999</v>
      </c>
      <c r="H73" s="75">
        <v>2601.04196</v>
      </c>
      <c r="I73" s="75">
        <v>2161.3917999999999</v>
      </c>
      <c r="J73" s="75">
        <v>2904.4907400000002</v>
      </c>
      <c r="K73" s="75">
        <v>25695.87788</v>
      </c>
      <c r="L73" s="75">
        <v>12803.4141</v>
      </c>
      <c r="M73" s="75">
        <v>1019.3125199999999</v>
      </c>
      <c r="N73" s="75">
        <v>1190.3382999999999</v>
      </c>
      <c r="O73" s="75">
        <v>2662.83122</v>
      </c>
      <c r="P73" s="75">
        <v>4676.7211400000006</v>
      </c>
      <c r="Q73" s="75">
        <v>6455.2587800000001</v>
      </c>
      <c r="R73" s="76">
        <f t="shared" si="7"/>
        <v>71316.972940000007</v>
      </c>
      <c r="S73" s="76">
        <f t="shared" si="10"/>
        <v>18508.667059999992</v>
      </c>
      <c r="T73" s="88">
        <f t="shared" si="9"/>
        <v>0.79394895421841705</v>
      </c>
    </row>
    <row r="74" spans="1:21" s="84" customFormat="1" ht="15.4" customHeight="1" x14ac:dyDescent="0.25">
      <c r="A74" s="85" t="s">
        <v>28</v>
      </c>
      <c r="B74" s="86" t="s">
        <v>35</v>
      </c>
      <c r="C74" s="87" t="s">
        <v>24</v>
      </c>
      <c r="D74" s="86" t="s">
        <v>80</v>
      </c>
      <c r="E74" s="75">
        <v>2856.41</v>
      </c>
      <c r="F74" s="75">
        <v>107.878</v>
      </c>
      <c r="G74" s="75">
        <v>375.67288000000008</v>
      </c>
      <c r="H74" s="75">
        <v>37.076620000000013</v>
      </c>
      <c r="I74" s="75">
        <v>97.792599999999993</v>
      </c>
      <c r="J74" s="75">
        <v>31.0062</v>
      </c>
      <c r="K74" s="75">
        <v>531.57944000000009</v>
      </c>
      <c r="L74" s="75">
        <v>103.34966</v>
      </c>
      <c r="M74" s="75">
        <v>46.459700000000012</v>
      </c>
      <c r="N74" s="75">
        <v>69.829360000000008</v>
      </c>
      <c r="O74" s="75">
        <v>267.24914000000001</v>
      </c>
      <c r="P74" s="75">
        <v>208.16748000000001</v>
      </c>
      <c r="Q74" s="75">
        <v>242.43888000000001</v>
      </c>
      <c r="R74" s="76">
        <f t="shared" si="7"/>
        <v>2118.4999600000006</v>
      </c>
      <c r="S74" s="76">
        <f t="shared" si="10"/>
        <v>737.9100399999993</v>
      </c>
      <c r="T74" s="88">
        <f t="shared" si="9"/>
        <v>0.74166522312973304</v>
      </c>
    </row>
    <row r="75" spans="1:21" s="84" customFormat="1" ht="15.4" customHeight="1" x14ac:dyDescent="0.25">
      <c r="A75" s="85" t="s">
        <v>28</v>
      </c>
      <c r="B75" s="86" t="s">
        <v>35</v>
      </c>
      <c r="C75" s="87" t="s">
        <v>25</v>
      </c>
      <c r="D75" s="86" t="s">
        <v>81</v>
      </c>
      <c r="E75" s="75">
        <v>117011.92</v>
      </c>
      <c r="F75" s="75">
        <v>7539.2071200000019</v>
      </c>
      <c r="G75" s="75">
        <v>9751.219880000006</v>
      </c>
      <c r="H75" s="75">
        <v>11753.0797</v>
      </c>
      <c r="I75" s="75">
        <v>9987.4268600000087</v>
      </c>
      <c r="J75" s="75">
        <v>11177.6549</v>
      </c>
      <c r="K75" s="75">
        <v>7644.2853999999988</v>
      </c>
      <c r="L75" s="75">
        <v>8050.7692800000013</v>
      </c>
      <c r="M75" s="75">
        <v>11294.35086</v>
      </c>
      <c r="N75" s="75">
        <v>7615.1345600000059</v>
      </c>
      <c r="O75" s="75">
        <v>11928.88896000002</v>
      </c>
      <c r="P75" s="75">
        <v>7289.7606000000023</v>
      </c>
      <c r="Q75" s="75">
        <v>7139.4383200000011</v>
      </c>
      <c r="R75" s="76">
        <f t="shared" si="7"/>
        <v>111171.21644000006</v>
      </c>
      <c r="S75" s="76">
        <f t="shared" si="10"/>
        <v>5840.7035599999363</v>
      </c>
      <c r="T75" s="88">
        <f t="shared" si="9"/>
        <v>0.95008454215604754</v>
      </c>
    </row>
    <row r="76" spans="1:21" s="84" customFormat="1" ht="15.4" customHeight="1" x14ac:dyDescent="0.25">
      <c r="A76" s="85" t="s">
        <v>28</v>
      </c>
      <c r="B76" s="86" t="s">
        <v>35</v>
      </c>
      <c r="C76" s="87" t="s">
        <v>26</v>
      </c>
      <c r="D76" s="86" t="s">
        <v>82</v>
      </c>
      <c r="E76" s="75">
        <v>4336.2700000000013</v>
      </c>
      <c r="F76" s="75">
        <v>59.315399999999997</v>
      </c>
      <c r="G76" s="75">
        <v>235.83727999999999</v>
      </c>
      <c r="H76" s="75">
        <v>1140.3002799999999</v>
      </c>
      <c r="I76" s="75">
        <v>21.201519999999999</v>
      </c>
      <c r="J76" s="75">
        <v>133.16484</v>
      </c>
      <c r="K76" s="75">
        <v>375.94209999999998</v>
      </c>
      <c r="L76" s="75">
        <v>290.45852000000002</v>
      </c>
      <c r="M76" s="75">
        <v>65.988460000000003</v>
      </c>
      <c r="N76" s="75">
        <v>119.26443999999989</v>
      </c>
      <c r="O76" s="75">
        <v>1408.4838799999991</v>
      </c>
      <c r="P76" s="75">
        <v>206.43392</v>
      </c>
      <c r="Q76" s="75">
        <v>283.36975999999999</v>
      </c>
      <c r="R76" s="76">
        <f t="shared" si="7"/>
        <v>4339.7603999999992</v>
      </c>
      <c r="S76" s="76">
        <f t="shared" si="10"/>
        <v>-3.4903999999978623</v>
      </c>
      <c r="T76" s="88">
        <f t="shared" si="9"/>
        <v>1.00080493142724</v>
      </c>
    </row>
    <row r="77" spans="1:21" s="94" customFormat="1" ht="15.4" customHeight="1" x14ac:dyDescent="0.25">
      <c r="A77" s="89" t="s">
        <v>29</v>
      </c>
      <c r="B77" s="90" t="s">
        <v>56</v>
      </c>
      <c r="C77" s="91"/>
      <c r="D77" s="90"/>
      <c r="E77" s="92">
        <f>SUM(E78:E103)</f>
        <v>1104178.3923821666</v>
      </c>
      <c r="F77" s="92">
        <f>SUM(F78:F103)</f>
        <v>68555.435519999999</v>
      </c>
      <c r="G77" s="92">
        <f t="shared" ref="G77:Q77" si="11">SUM(G78:G103)</f>
        <v>73940.763849999988</v>
      </c>
      <c r="H77" s="92">
        <f t="shared" si="11"/>
        <v>75039.493630000012</v>
      </c>
      <c r="I77" s="92">
        <f t="shared" si="11"/>
        <v>77923.785905773097</v>
      </c>
      <c r="J77" s="92">
        <f t="shared" si="11"/>
        <v>83342.879989999987</v>
      </c>
      <c r="K77" s="92">
        <f t="shared" si="11"/>
        <v>86784.605076188542</v>
      </c>
      <c r="L77" s="92">
        <f t="shared" si="11"/>
        <v>74301.995009999984</v>
      </c>
      <c r="M77" s="92">
        <f t="shared" si="11"/>
        <v>80018.544840000017</v>
      </c>
      <c r="N77" s="92">
        <f t="shared" si="11"/>
        <v>85415.25500429461</v>
      </c>
      <c r="O77" s="92">
        <f t="shared" si="11"/>
        <v>126394.6486999075</v>
      </c>
      <c r="P77" s="92">
        <f t="shared" si="11"/>
        <v>110606.9429046954</v>
      </c>
      <c r="Q77" s="92">
        <f t="shared" si="11"/>
        <v>116132.0389800803</v>
      </c>
      <c r="R77" s="95">
        <f>SUM(F77:Q77)</f>
        <v>1058456.3894109393</v>
      </c>
      <c r="S77" s="95">
        <f t="shared" si="10"/>
        <v>45722.002971227281</v>
      </c>
      <c r="T77" s="93">
        <f t="shared" si="9"/>
        <v>0.95859183327017827</v>
      </c>
    </row>
    <row r="78" spans="1:21" s="84" customFormat="1" ht="15.4" customHeight="1" x14ac:dyDescent="0.25">
      <c r="A78" s="80" t="s">
        <v>29</v>
      </c>
      <c r="B78" s="80" t="s">
        <v>34</v>
      </c>
      <c r="C78" s="81" t="s">
        <v>2</v>
      </c>
      <c r="D78" s="80" t="s">
        <v>57</v>
      </c>
      <c r="E78" s="75">
        <v>4950.72</v>
      </c>
      <c r="F78" s="75"/>
      <c r="G78" s="75"/>
      <c r="H78" s="75"/>
      <c r="I78" s="75"/>
      <c r="J78" s="76">
        <v>1736.64</v>
      </c>
      <c r="K78" s="75"/>
      <c r="L78" s="75"/>
      <c r="M78" s="75"/>
      <c r="N78" s="75"/>
      <c r="O78" s="75">
        <v>1435.32</v>
      </c>
      <c r="P78" s="105">
        <v>2066.1480000000001</v>
      </c>
      <c r="Q78" s="75"/>
      <c r="R78" s="76">
        <f t="shared" si="7"/>
        <v>5238.1080000000002</v>
      </c>
      <c r="S78" s="76">
        <f t="shared" si="10"/>
        <v>-287.38799999999992</v>
      </c>
      <c r="T78" s="82">
        <f t="shared" si="9"/>
        <v>1.0580497382198952</v>
      </c>
      <c r="U78" s="83"/>
    </row>
    <row r="79" spans="1:21" s="84" customFormat="1" ht="15.4" customHeight="1" x14ac:dyDescent="0.25">
      <c r="A79" s="85" t="s">
        <v>29</v>
      </c>
      <c r="B79" s="86" t="s">
        <v>34</v>
      </c>
      <c r="C79" s="87" t="s">
        <v>3</v>
      </c>
      <c r="D79" s="86" t="s">
        <v>58</v>
      </c>
      <c r="E79" s="75">
        <v>1768.2570000000001</v>
      </c>
      <c r="F79" s="75">
        <v>0</v>
      </c>
      <c r="G79" s="75">
        <v>0</v>
      </c>
      <c r="H79" s="75">
        <v>1768.2624000000001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6">
        <f t="shared" si="7"/>
        <v>1768.2624000000001</v>
      </c>
      <c r="S79" s="76">
        <f t="shared" si="10"/>
        <v>-5.4000000000087311E-3</v>
      </c>
      <c r="T79" s="88">
        <f t="shared" si="9"/>
        <v>1.0000030538547282</v>
      </c>
    </row>
    <row r="80" spans="1:21" s="84" customFormat="1" ht="15.4" customHeight="1" x14ac:dyDescent="0.25">
      <c r="A80" s="85" t="s">
        <v>29</v>
      </c>
      <c r="B80" s="86" t="s">
        <v>34</v>
      </c>
      <c r="C80" s="87">
        <v>1551</v>
      </c>
      <c r="D80" s="86" t="s">
        <v>59</v>
      </c>
      <c r="E80" s="75">
        <v>80298.997872166219</v>
      </c>
      <c r="F80" s="75">
        <v>0</v>
      </c>
      <c r="G80" s="75">
        <v>0</v>
      </c>
      <c r="H80" s="75">
        <v>0</v>
      </c>
      <c r="I80" s="75">
        <v>279.41680577311212</v>
      </c>
      <c r="J80" s="75">
        <v>0</v>
      </c>
      <c r="K80" s="75">
        <v>848.78864618853015</v>
      </c>
      <c r="L80" s="75">
        <v>0</v>
      </c>
      <c r="M80" s="75">
        <v>0</v>
      </c>
      <c r="N80" s="75">
        <v>3551.3542442945991</v>
      </c>
      <c r="O80" s="75">
        <v>15000.167849907501</v>
      </c>
      <c r="P80" s="75">
        <v>15526.612014695411</v>
      </c>
      <c r="Q80" s="75">
        <v>15873.423170080259</v>
      </c>
      <c r="R80" s="76">
        <f t="shared" si="7"/>
        <v>51079.762730939416</v>
      </c>
      <c r="S80" s="76">
        <f t="shared" si="10"/>
        <v>29219.235141226804</v>
      </c>
      <c r="T80" s="88">
        <f t="shared" si="9"/>
        <v>0.63611955422229527</v>
      </c>
    </row>
    <row r="81" spans="1:20" s="84" customFormat="1" ht="15.4" customHeight="1" x14ac:dyDescent="0.25">
      <c r="A81" s="85" t="s">
        <v>29</v>
      </c>
      <c r="B81" s="86" t="s">
        <v>34</v>
      </c>
      <c r="C81" s="87" t="s">
        <v>4</v>
      </c>
      <c r="D81" s="86" t="s">
        <v>60</v>
      </c>
      <c r="E81" s="75">
        <v>8100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151.19999999999999</v>
      </c>
      <c r="L81" s="75">
        <v>2018.6099099999999</v>
      </c>
      <c r="M81" s="75">
        <v>861.93180000000007</v>
      </c>
      <c r="N81" s="75">
        <v>1662.4845</v>
      </c>
      <c r="O81" s="75">
        <v>477.92430000000002</v>
      </c>
      <c r="P81" s="75">
        <v>1220.7672000000002</v>
      </c>
      <c r="Q81" s="75">
        <v>1707.0695999999998</v>
      </c>
      <c r="R81" s="76">
        <f t="shared" si="7"/>
        <v>8099.9873100000004</v>
      </c>
      <c r="S81" s="76">
        <f t="shared" si="10"/>
        <v>1.2689999999565771E-2</v>
      </c>
      <c r="T81" s="88">
        <f t="shared" si="9"/>
        <v>0.99999843333333338</v>
      </c>
    </row>
    <row r="82" spans="1:20" s="84" customFormat="1" ht="15.4" customHeight="1" x14ac:dyDescent="0.25">
      <c r="A82" s="85" t="s">
        <v>29</v>
      </c>
      <c r="B82" s="86" t="s">
        <v>35</v>
      </c>
      <c r="C82" s="87" t="s">
        <v>5</v>
      </c>
      <c r="D82" s="86" t="s">
        <v>61</v>
      </c>
      <c r="E82" s="75">
        <v>190982.152</v>
      </c>
      <c r="F82" s="75">
        <v>14283.14896</v>
      </c>
      <c r="G82" s="75">
        <v>14780.633239999999</v>
      </c>
      <c r="H82" s="75">
        <v>14752.443069999999</v>
      </c>
      <c r="I82" s="75">
        <v>17530.417560000002</v>
      </c>
      <c r="J82" s="75">
        <v>17047.562630000011</v>
      </c>
      <c r="K82" s="75">
        <v>18310.66287</v>
      </c>
      <c r="L82" s="75">
        <v>17048.243050000001</v>
      </c>
      <c r="M82" s="75">
        <v>17039.80864000001</v>
      </c>
      <c r="N82" s="75">
        <v>18074.724109999999</v>
      </c>
      <c r="O82" s="75">
        <v>21101.385620000008</v>
      </c>
      <c r="P82" s="75">
        <v>17321.892510000001</v>
      </c>
      <c r="Q82" s="75">
        <v>19888.142100000001</v>
      </c>
      <c r="R82" s="76">
        <f t="shared" si="7"/>
        <v>207179.06436000005</v>
      </c>
      <c r="S82" s="76">
        <f t="shared" si="10"/>
        <v>-16196.912360000046</v>
      </c>
      <c r="T82" s="88">
        <f t="shared" si="9"/>
        <v>1.0848085132059881</v>
      </c>
    </row>
    <row r="83" spans="1:20" s="84" customFormat="1" ht="15.4" customHeight="1" x14ac:dyDescent="0.25">
      <c r="A83" s="85" t="s">
        <v>29</v>
      </c>
      <c r="B83" s="86" t="s">
        <v>35</v>
      </c>
      <c r="C83" s="87" t="s">
        <v>6</v>
      </c>
      <c r="D83" s="86" t="s">
        <v>62</v>
      </c>
      <c r="E83" s="75">
        <v>209917.845</v>
      </c>
      <c r="F83" s="75">
        <v>13487.35914</v>
      </c>
      <c r="G83" s="75">
        <v>14058.920519999991</v>
      </c>
      <c r="H83" s="75">
        <v>13973.85189</v>
      </c>
      <c r="I83" s="75">
        <v>15100.30161</v>
      </c>
      <c r="J83" s="75">
        <v>14265.47241</v>
      </c>
      <c r="K83" s="75">
        <v>16436.595600000001</v>
      </c>
      <c r="L83" s="75">
        <v>17959.233059999999</v>
      </c>
      <c r="M83" s="75">
        <v>15265.824570000001</v>
      </c>
      <c r="N83" s="75">
        <v>16678.155960000011</v>
      </c>
      <c r="O83" s="75">
        <v>18663.2991</v>
      </c>
      <c r="P83" s="75">
        <v>15273.00603</v>
      </c>
      <c r="Q83" s="75">
        <v>17283.346379999999</v>
      </c>
      <c r="R83" s="76">
        <f t="shared" si="7"/>
        <v>188445.36627</v>
      </c>
      <c r="S83" s="76">
        <f t="shared" si="10"/>
        <v>21472.478730000003</v>
      </c>
      <c r="T83" s="88">
        <f t="shared" si="9"/>
        <v>0.8977100840092942</v>
      </c>
    </row>
    <row r="84" spans="1:20" s="84" customFormat="1" ht="15.4" customHeight="1" x14ac:dyDescent="0.25">
      <c r="A84" s="85" t="s">
        <v>29</v>
      </c>
      <c r="B84" s="86" t="s">
        <v>35</v>
      </c>
      <c r="C84" s="87" t="s">
        <v>7</v>
      </c>
      <c r="D84" s="86" t="s">
        <v>63</v>
      </c>
      <c r="E84" s="75">
        <v>7639.9549999999981</v>
      </c>
      <c r="F84" s="75">
        <v>623.69379000000004</v>
      </c>
      <c r="G84" s="75">
        <v>481.73399999999998</v>
      </c>
      <c r="H84" s="75">
        <v>512.49131999999997</v>
      </c>
      <c r="I84" s="75">
        <v>587.21398000000011</v>
      </c>
      <c r="J84" s="75">
        <v>823.13100000000009</v>
      </c>
      <c r="K84" s="75">
        <v>1313.8920000000001</v>
      </c>
      <c r="L84" s="75">
        <v>563.42399999999998</v>
      </c>
      <c r="M84" s="75">
        <v>747.60300000000007</v>
      </c>
      <c r="N84" s="75">
        <v>496.54300000000001</v>
      </c>
      <c r="O84" s="75">
        <v>602.80000000000007</v>
      </c>
      <c r="P84" s="75">
        <v>585.06899999999996</v>
      </c>
      <c r="Q84" s="75">
        <v>1079.9190000000001</v>
      </c>
      <c r="R84" s="76">
        <f t="shared" si="7"/>
        <v>8417.5140899999988</v>
      </c>
      <c r="S84" s="76">
        <f t="shared" si="10"/>
        <v>-777.55909000000065</v>
      </c>
      <c r="T84" s="88">
        <f t="shared" si="9"/>
        <v>1.101775349462137</v>
      </c>
    </row>
    <row r="85" spans="1:20" s="84" customFormat="1" ht="15.4" customHeight="1" x14ac:dyDescent="0.25">
      <c r="A85" s="85" t="s">
        <v>29</v>
      </c>
      <c r="B85" s="86" t="s">
        <v>35</v>
      </c>
      <c r="C85" s="87" t="s">
        <v>8</v>
      </c>
      <c r="D85" s="86" t="s">
        <v>64</v>
      </c>
      <c r="E85" s="75">
        <v>19317.830000000002</v>
      </c>
      <c r="F85" s="75">
        <v>61.02000000000001</v>
      </c>
      <c r="G85" s="75">
        <v>557.46900000000005</v>
      </c>
      <c r="H85" s="75">
        <v>114.858</v>
      </c>
      <c r="I85" s="75">
        <v>207.048</v>
      </c>
      <c r="J85" s="75">
        <v>5008.8779999999997</v>
      </c>
      <c r="K85" s="75">
        <v>2538</v>
      </c>
      <c r="L85" s="75">
        <v>130.0325</v>
      </c>
      <c r="M85" s="75">
        <v>319.3725</v>
      </c>
      <c r="N85" s="75">
        <v>1989.4235000000001</v>
      </c>
      <c r="O85" s="75">
        <v>7236.7319700000025</v>
      </c>
      <c r="P85" s="75">
        <v>282.64166999999998</v>
      </c>
      <c r="Q85" s="75">
        <v>664.82504999999992</v>
      </c>
      <c r="R85" s="76">
        <f t="shared" si="7"/>
        <v>19110.300190000002</v>
      </c>
      <c r="S85" s="76">
        <f t="shared" si="10"/>
        <v>207.52981</v>
      </c>
      <c r="T85" s="88">
        <f t="shared" si="9"/>
        <v>0.98925708477608509</v>
      </c>
    </row>
    <row r="86" spans="1:20" s="84" customFormat="1" ht="15.4" customHeight="1" x14ac:dyDescent="0.25">
      <c r="A86" s="85" t="s">
        <v>29</v>
      </c>
      <c r="B86" s="86" t="s">
        <v>35</v>
      </c>
      <c r="C86" s="87" t="s">
        <v>9</v>
      </c>
      <c r="D86" s="86" t="s">
        <v>65</v>
      </c>
      <c r="E86" s="75">
        <v>1516.2</v>
      </c>
      <c r="F86" s="75">
        <v>153.88355000000001</v>
      </c>
      <c r="G86" s="75">
        <v>83.520719999999983</v>
      </c>
      <c r="H86" s="75">
        <v>189.66717000000011</v>
      </c>
      <c r="I86" s="75">
        <v>39.183480000000003</v>
      </c>
      <c r="J86" s="75">
        <v>130.17644999999999</v>
      </c>
      <c r="K86" s="75">
        <v>74.404209999999978</v>
      </c>
      <c r="L86" s="75">
        <v>42.12762</v>
      </c>
      <c r="M86" s="75">
        <v>48.446909999999988</v>
      </c>
      <c r="N86" s="75">
        <v>62.432640000000013</v>
      </c>
      <c r="O86" s="75">
        <v>75.31541</v>
      </c>
      <c r="P86" s="75">
        <v>318.37536999999998</v>
      </c>
      <c r="Q86" s="75">
        <v>337.5998800000001</v>
      </c>
      <c r="R86" s="76">
        <f t="shared" si="7"/>
        <v>1555.1334099999999</v>
      </c>
      <c r="S86" s="76">
        <f t="shared" si="10"/>
        <v>-38.933409999999867</v>
      </c>
      <c r="T86" s="88">
        <f t="shared" si="9"/>
        <v>1.0256782812293892</v>
      </c>
    </row>
    <row r="87" spans="1:20" s="84" customFormat="1" ht="15.4" customHeight="1" x14ac:dyDescent="0.25">
      <c r="A87" s="85" t="s">
        <v>29</v>
      </c>
      <c r="B87" s="86" t="s">
        <v>35</v>
      </c>
      <c r="C87" s="87" t="s">
        <v>10</v>
      </c>
      <c r="D87" s="86" t="s">
        <v>66</v>
      </c>
      <c r="E87" s="75">
        <v>140846.33851</v>
      </c>
      <c r="F87" s="75">
        <v>9816.4529299999958</v>
      </c>
      <c r="G87" s="75">
        <v>10080.274509999999</v>
      </c>
      <c r="H87" s="75">
        <v>10129.35842</v>
      </c>
      <c r="I87" s="75">
        <v>11368.68533</v>
      </c>
      <c r="J87" s="75">
        <v>11064.32273</v>
      </c>
      <c r="K87" s="75">
        <v>12366.59262000001</v>
      </c>
      <c r="L87" s="75">
        <v>12139.174510000001</v>
      </c>
      <c r="M87" s="75">
        <v>11323.109909999999</v>
      </c>
      <c r="N87" s="75">
        <v>12074.664049999999</v>
      </c>
      <c r="O87" s="75">
        <v>13776.074710000001</v>
      </c>
      <c r="P87" s="75">
        <v>11439.93895</v>
      </c>
      <c r="Q87" s="75">
        <v>13308.51194</v>
      </c>
      <c r="R87" s="76">
        <f t="shared" si="7"/>
        <v>138887.16060999999</v>
      </c>
      <c r="S87" s="76">
        <f t="shared" si="10"/>
        <v>1959.1779000000097</v>
      </c>
      <c r="T87" s="88">
        <f t="shared" si="9"/>
        <v>0.98608996214792688</v>
      </c>
    </row>
    <row r="88" spans="1:20" s="84" customFormat="1" ht="15.4" customHeight="1" x14ac:dyDescent="0.25">
      <c r="A88" s="85" t="s">
        <v>29</v>
      </c>
      <c r="B88" s="86" t="s">
        <v>35</v>
      </c>
      <c r="C88" s="87" t="s">
        <v>11</v>
      </c>
      <c r="D88" s="86" t="s">
        <v>67</v>
      </c>
      <c r="E88" s="75">
        <v>37354.905000000013</v>
      </c>
      <c r="F88" s="75">
        <v>2609.6176700000001</v>
      </c>
      <c r="G88" s="75">
        <v>2578.2885999999999</v>
      </c>
      <c r="H88" s="75">
        <v>3186.0351899999991</v>
      </c>
      <c r="I88" s="75">
        <v>2778.8434299999999</v>
      </c>
      <c r="J88" s="75">
        <v>2069.77934</v>
      </c>
      <c r="K88" s="75">
        <v>2766.3427199999992</v>
      </c>
      <c r="L88" s="75">
        <v>1380.5713800000001</v>
      </c>
      <c r="M88" s="75">
        <v>2977.2455799999989</v>
      </c>
      <c r="N88" s="75">
        <v>3141.958619999999</v>
      </c>
      <c r="O88" s="75">
        <v>3374.1092299999991</v>
      </c>
      <c r="P88" s="75">
        <v>4458.3080600000003</v>
      </c>
      <c r="Q88" s="75">
        <v>4601.0185100000017</v>
      </c>
      <c r="R88" s="76">
        <f t="shared" si="7"/>
        <v>35922.118329999998</v>
      </c>
      <c r="S88" s="76">
        <f t="shared" si="10"/>
        <v>1432.7866700000159</v>
      </c>
      <c r="T88" s="88">
        <f t="shared" si="9"/>
        <v>0.96164394823116228</v>
      </c>
    </row>
    <row r="89" spans="1:20" s="84" customFormat="1" ht="15.4" customHeight="1" x14ac:dyDescent="0.25">
      <c r="A89" s="85" t="s">
        <v>29</v>
      </c>
      <c r="B89" s="86" t="s">
        <v>35</v>
      </c>
      <c r="C89" s="87" t="s">
        <v>12</v>
      </c>
      <c r="D89" s="86" t="s">
        <v>68</v>
      </c>
      <c r="E89" s="75">
        <v>5382.5680000000002</v>
      </c>
      <c r="F89" s="75">
        <v>235.06793999999999</v>
      </c>
      <c r="G89" s="75">
        <v>441.79856999999998</v>
      </c>
      <c r="H89" s="75">
        <v>330.69087000000002</v>
      </c>
      <c r="I89" s="75">
        <v>248.96322000000001</v>
      </c>
      <c r="J89" s="75">
        <v>420.93270000000001</v>
      </c>
      <c r="K89" s="75">
        <v>636.03998999999999</v>
      </c>
      <c r="L89" s="75">
        <v>676.40994000000023</v>
      </c>
      <c r="M89" s="75">
        <v>496.22517000000022</v>
      </c>
      <c r="N89" s="75">
        <v>774.50633999999991</v>
      </c>
      <c r="O89" s="75">
        <v>537.84417000000008</v>
      </c>
      <c r="P89" s="75">
        <v>339.13404000000008</v>
      </c>
      <c r="Q89" s="75">
        <v>173.99502000000001</v>
      </c>
      <c r="R89" s="76">
        <f t="shared" si="7"/>
        <v>5311.6079700000018</v>
      </c>
      <c r="S89" s="76">
        <f t="shared" si="10"/>
        <v>70.960029999998369</v>
      </c>
      <c r="T89" s="88">
        <f t="shared" si="9"/>
        <v>0.98681669604545663</v>
      </c>
    </row>
    <row r="90" spans="1:20" s="84" customFormat="1" ht="15.4" customHeight="1" x14ac:dyDescent="0.25">
      <c r="A90" s="85" t="s">
        <v>29</v>
      </c>
      <c r="B90" s="86" t="s">
        <v>35</v>
      </c>
      <c r="C90" s="87" t="s">
        <v>13</v>
      </c>
      <c r="D90" s="86" t="s">
        <v>69</v>
      </c>
      <c r="E90" s="75">
        <v>2516.13</v>
      </c>
      <c r="F90" s="75">
        <v>97.540199999999999</v>
      </c>
      <c r="G90" s="75">
        <v>218.39948999999999</v>
      </c>
      <c r="H90" s="75">
        <v>529.40141999999992</v>
      </c>
      <c r="I90" s="75">
        <v>154.04580000000001</v>
      </c>
      <c r="J90" s="75">
        <v>104.15519999999999</v>
      </c>
      <c r="K90" s="75">
        <v>121.68873000000001</v>
      </c>
      <c r="L90" s="75">
        <v>46.926000000000002</v>
      </c>
      <c r="M90" s="75">
        <v>135.85077000000001</v>
      </c>
      <c r="N90" s="75">
        <v>158.80077</v>
      </c>
      <c r="O90" s="75">
        <v>332.58078000000012</v>
      </c>
      <c r="P90" s="75">
        <v>219.3064</v>
      </c>
      <c r="Q90" s="75">
        <v>371.98440000000011</v>
      </c>
      <c r="R90" s="76">
        <f t="shared" si="7"/>
        <v>2490.6799600000004</v>
      </c>
      <c r="S90" s="76">
        <f t="shared" si="10"/>
        <v>25.450039999999717</v>
      </c>
      <c r="T90" s="88">
        <f t="shared" si="9"/>
        <v>0.98988524440311121</v>
      </c>
    </row>
    <row r="91" spans="1:20" s="84" customFormat="1" ht="15.4" customHeight="1" x14ac:dyDescent="0.25">
      <c r="A91" s="85" t="s">
        <v>29</v>
      </c>
      <c r="B91" s="86" t="s">
        <v>35</v>
      </c>
      <c r="C91" s="87" t="s">
        <v>14</v>
      </c>
      <c r="D91" s="86" t="s">
        <v>70</v>
      </c>
      <c r="E91" s="75">
        <v>86523.092999999935</v>
      </c>
      <c r="F91" s="75">
        <v>8390.3274899999997</v>
      </c>
      <c r="G91" s="75">
        <v>7668.9857699999911</v>
      </c>
      <c r="H91" s="75">
        <v>7555.4299800000008</v>
      </c>
      <c r="I91" s="75">
        <v>6411.7764000000016</v>
      </c>
      <c r="J91" s="75">
        <v>6471.103229999997</v>
      </c>
      <c r="K91" s="75">
        <v>6392.4570899999953</v>
      </c>
      <c r="L91" s="75">
        <v>4902.2023499999959</v>
      </c>
      <c r="M91" s="75">
        <v>5682.6602999999914</v>
      </c>
      <c r="N91" s="75">
        <v>4390.263179999999</v>
      </c>
      <c r="O91" s="75">
        <v>6970.0229500000032</v>
      </c>
      <c r="P91" s="75">
        <v>8076.8993399999927</v>
      </c>
      <c r="Q91" s="75">
        <v>9796.829310000001</v>
      </c>
      <c r="R91" s="76">
        <f t="shared" si="7"/>
        <v>82708.957389999967</v>
      </c>
      <c r="S91" s="76">
        <f t="shared" si="10"/>
        <v>3814.1356099999684</v>
      </c>
      <c r="T91" s="88">
        <f t="shared" si="9"/>
        <v>0.95591771540113613</v>
      </c>
    </row>
    <row r="92" spans="1:20" s="84" customFormat="1" ht="15.4" customHeight="1" x14ac:dyDescent="0.25">
      <c r="A92" s="85" t="s">
        <v>29</v>
      </c>
      <c r="B92" s="86" t="s">
        <v>35</v>
      </c>
      <c r="C92" s="87" t="s">
        <v>15</v>
      </c>
      <c r="D92" s="86" t="s">
        <v>71</v>
      </c>
      <c r="E92" s="75">
        <v>92188.405000000028</v>
      </c>
      <c r="F92" s="75">
        <v>6671.6640899999993</v>
      </c>
      <c r="G92" s="75">
        <v>6716.6814800000029</v>
      </c>
      <c r="H92" s="75">
        <v>8902.4228299999995</v>
      </c>
      <c r="I92" s="75">
        <v>9662.2489699999969</v>
      </c>
      <c r="J92" s="75">
        <v>9644.6981800000012</v>
      </c>
      <c r="K92" s="75">
        <v>7038.0103900000004</v>
      </c>
      <c r="L92" s="75">
        <v>4994.6111000000028</v>
      </c>
      <c r="M92" s="75">
        <v>7342.270029999996</v>
      </c>
      <c r="N92" s="75">
        <v>6871.6217500000039</v>
      </c>
      <c r="O92" s="75">
        <v>8123.1691499999943</v>
      </c>
      <c r="P92" s="75">
        <v>8522.3784399999877</v>
      </c>
      <c r="Q92" s="75">
        <v>7858.2056500000017</v>
      </c>
      <c r="R92" s="76">
        <f t="shared" si="7"/>
        <v>92347.98205999998</v>
      </c>
      <c r="S92" s="76">
        <f t="shared" si="10"/>
        <v>-159.57705999995233</v>
      </c>
      <c r="T92" s="88">
        <f t="shared" si="9"/>
        <v>1.0017309884035845</v>
      </c>
    </row>
    <row r="93" spans="1:20" s="84" customFormat="1" ht="15.4" customHeight="1" x14ac:dyDescent="0.25">
      <c r="A93" s="85" t="s">
        <v>29</v>
      </c>
      <c r="B93" s="86" t="s">
        <v>35</v>
      </c>
      <c r="C93" s="87" t="s">
        <v>16</v>
      </c>
      <c r="D93" s="86" t="s">
        <v>72</v>
      </c>
      <c r="E93" s="75">
        <v>22978.837</v>
      </c>
      <c r="F93" s="75">
        <v>2528.14068</v>
      </c>
      <c r="G93" s="75">
        <v>1126.95084</v>
      </c>
      <c r="H93" s="75">
        <v>1009.00512</v>
      </c>
      <c r="I93" s="75">
        <v>808.96455000000026</v>
      </c>
      <c r="J93" s="75">
        <v>1523.78901</v>
      </c>
      <c r="K93" s="75">
        <v>1024.943489999999</v>
      </c>
      <c r="L93" s="75">
        <v>1468.2131099999999</v>
      </c>
      <c r="M93" s="75">
        <v>4275.3123000000014</v>
      </c>
      <c r="N93" s="75">
        <v>400.63923000000023</v>
      </c>
      <c r="O93" s="75">
        <v>1133.865</v>
      </c>
      <c r="P93" s="75">
        <v>4760.9475300000022</v>
      </c>
      <c r="Q93" s="75">
        <v>3202.8811499999988</v>
      </c>
      <c r="R93" s="76">
        <f t="shared" si="7"/>
        <v>23263.652010000002</v>
      </c>
      <c r="S93" s="76">
        <f t="shared" si="10"/>
        <v>-284.81501000000208</v>
      </c>
      <c r="T93" s="88">
        <f t="shared" si="9"/>
        <v>1.0123946660137761</v>
      </c>
    </row>
    <row r="94" spans="1:20" s="84" customFormat="1" ht="15.4" customHeight="1" x14ac:dyDescent="0.25">
      <c r="A94" s="85" t="s">
        <v>29</v>
      </c>
      <c r="B94" s="86" t="s">
        <v>35</v>
      </c>
      <c r="C94" s="87" t="s">
        <v>17</v>
      </c>
      <c r="D94" s="86" t="s">
        <v>73</v>
      </c>
      <c r="E94" s="75">
        <v>23310.713</v>
      </c>
      <c r="F94" s="75">
        <v>779.90897000000018</v>
      </c>
      <c r="G94" s="75">
        <v>677.42561000000001</v>
      </c>
      <c r="H94" s="75">
        <v>944.79106000000024</v>
      </c>
      <c r="I94" s="75">
        <v>737.28008999999986</v>
      </c>
      <c r="J94" s="75">
        <v>370.48514000000011</v>
      </c>
      <c r="K94" s="75">
        <v>685.16675000000009</v>
      </c>
      <c r="L94" s="75">
        <v>686.74108000000001</v>
      </c>
      <c r="M94" s="75">
        <v>784.76319000000012</v>
      </c>
      <c r="N94" s="75">
        <v>1690.27037</v>
      </c>
      <c r="O94" s="75">
        <v>1117.8529100000001</v>
      </c>
      <c r="P94" s="75">
        <v>5085.6475899999996</v>
      </c>
      <c r="Q94" s="75">
        <v>5321.6978000000008</v>
      </c>
      <c r="R94" s="76">
        <f t="shared" si="7"/>
        <v>18882.030560000003</v>
      </c>
      <c r="S94" s="76">
        <f t="shared" si="10"/>
        <v>4428.6824399999969</v>
      </c>
      <c r="T94" s="88">
        <f t="shared" si="9"/>
        <v>0.81001514453890811</v>
      </c>
    </row>
    <row r="95" spans="1:20" s="84" customFormat="1" ht="15.4" customHeight="1" x14ac:dyDescent="0.25">
      <c r="A95" s="85" t="s">
        <v>29</v>
      </c>
      <c r="B95" s="86" t="s">
        <v>35</v>
      </c>
      <c r="C95" s="87" t="s">
        <v>18</v>
      </c>
      <c r="D95" s="86" t="s">
        <v>74</v>
      </c>
      <c r="E95" s="75">
        <v>70694.941999999981</v>
      </c>
      <c r="F95" s="75">
        <v>3404.7034700000008</v>
      </c>
      <c r="G95" s="75">
        <v>9095.5102800000004</v>
      </c>
      <c r="H95" s="75">
        <v>4348.5285499999982</v>
      </c>
      <c r="I95" s="75">
        <v>5157.3054200000006</v>
      </c>
      <c r="J95" s="75">
        <v>4400.0265800000006</v>
      </c>
      <c r="K95" s="75">
        <v>4622.8081200000006</v>
      </c>
      <c r="L95" s="75">
        <v>3580.14149</v>
      </c>
      <c r="M95" s="75">
        <v>4395.5959600000006</v>
      </c>
      <c r="N95" s="75">
        <v>3888.1078399999992</v>
      </c>
      <c r="O95" s="75">
        <v>16040.040639999999</v>
      </c>
      <c r="P95" s="75">
        <v>7026.3546399999996</v>
      </c>
      <c r="Q95" s="75">
        <v>5153.9964400000008</v>
      </c>
      <c r="R95" s="76">
        <f t="shared" si="7"/>
        <v>71113.119430000006</v>
      </c>
      <c r="S95" s="76">
        <f t="shared" si="10"/>
        <v>-418.1774300000252</v>
      </c>
      <c r="T95" s="88">
        <f t="shared" si="9"/>
        <v>1.0059152383207277</v>
      </c>
    </row>
    <row r="96" spans="1:20" s="84" customFormat="1" ht="15.4" customHeight="1" x14ac:dyDescent="0.25">
      <c r="A96" s="85" t="s">
        <v>29</v>
      </c>
      <c r="B96" s="86" t="s">
        <v>35</v>
      </c>
      <c r="C96" s="87" t="s">
        <v>19</v>
      </c>
      <c r="D96" s="86" t="s">
        <v>75</v>
      </c>
      <c r="E96" s="75">
        <v>3780.47</v>
      </c>
      <c r="F96" s="75">
        <v>231.30883</v>
      </c>
      <c r="G96" s="75">
        <v>208.95489000000001</v>
      </c>
      <c r="H96" s="75">
        <v>192.10046</v>
      </c>
      <c r="I96" s="75">
        <v>194.37329000000011</v>
      </c>
      <c r="J96" s="75">
        <v>262.08650999999998</v>
      </c>
      <c r="K96" s="75">
        <v>236.46064000000001</v>
      </c>
      <c r="L96" s="75">
        <v>135.42138</v>
      </c>
      <c r="M96" s="75">
        <v>183.19318999999999</v>
      </c>
      <c r="N96" s="75">
        <v>434.00036000000011</v>
      </c>
      <c r="O96" s="75">
        <v>498.69709999999998</v>
      </c>
      <c r="P96" s="75">
        <v>468.69819999999999</v>
      </c>
      <c r="Q96" s="75">
        <v>315.38267000000008</v>
      </c>
      <c r="R96" s="76">
        <f t="shared" si="7"/>
        <v>3360.6775199999997</v>
      </c>
      <c r="S96" s="76">
        <f t="shared" si="10"/>
        <v>419.79248000000007</v>
      </c>
      <c r="T96" s="88">
        <f t="shared" si="9"/>
        <v>0.88895759521964202</v>
      </c>
    </row>
    <row r="97" spans="1:21" s="84" customFormat="1" ht="15.4" customHeight="1" x14ac:dyDescent="0.25">
      <c r="A97" s="85" t="s">
        <v>29</v>
      </c>
      <c r="B97" s="86" t="s">
        <v>35</v>
      </c>
      <c r="C97" s="87" t="s">
        <v>20</v>
      </c>
      <c r="D97" s="86" t="s">
        <v>76</v>
      </c>
      <c r="E97" s="75">
        <v>52693.899999999987</v>
      </c>
      <c r="F97" s="75">
        <v>2260.4361400000012</v>
      </c>
      <c r="G97" s="75">
        <v>2398.890800000001</v>
      </c>
      <c r="H97" s="75">
        <v>3436.6701099999991</v>
      </c>
      <c r="I97" s="75">
        <v>4516.4948200000017</v>
      </c>
      <c r="J97" s="75">
        <v>4610.5498899999993</v>
      </c>
      <c r="K97" s="75">
        <v>4332.663520000001</v>
      </c>
      <c r="L97" s="75">
        <v>3942.3283700000002</v>
      </c>
      <c r="M97" s="75">
        <v>6174.8735099999976</v>
      </c>
      <c r="N97" s="75">
        <v>6932.7613600000004</v>
      </c>
      <c r="O97" s="75">
        <v>5512.6098499999998</v>
      </c>
      <c r="P97" s="75">
        <v>4044.408620000002</v>
      </c>
      <c r="Q97" s="75">
        <v>5209.3320299999996</v>
      </c>
      <c r="R97" s="76">
        <f t="shared" si="7"/>
        <v>53372.019020000007</v>
      </c>
      <c r="S97" s="76">
        <f t="shared" si="10"/>
        <v>-678.1190200000201</v>
      </c>
      <c r="T97" s="88">
        <f t="shared" si="9"/>
        <v>1.0128690231696651</v>
      </c>
    </row>
    <row r="98" spans="1:21" s="84" customFormat="1" ht="15.4" customHeight="1" x14ac:dyDescent="0.25">
      <c r="A98" s="85" t="s">
        <v>29</v>
      </c>
      <c r="B98" s="86" t="s">
        <v>35</v>
      </c>
      <c r="C98" s="87" t="s">
        <v>21</v>
      </c>
      <c r="D98" s="86" t="s">
        <v>77</v>
      </c>
      <c r="E98" s="75">
        <v>7662.33</v>
      </c>
      <c r="F98" s="75">
        <v>707.1240600000001</v>
      </c>
      <c r="G98" s="75">
        <v>561.59757000000002</v>
      </c>
      <c r="H98" s="75">
        <v>110.40678</v>
      </c>
      <c r="I98" s="75">
        <v>25.630019999999998</v>
      </c>
      <c r="J98" s="75">
        <v>282.32387999999997</v>
      </c>
      <c r="K98" s="75">
        <v>3157.4958300000012</v>
      </c>
      <c r="L98" s="75">
        <v>274.52141999999998</v>
      </c>
      <c r="M98" s="75">
        <v>122.83920000000001</v>
      </c>
      <c r="N98" s="75">
        <v>95.58</v>
      </c>
      <c r="O98" s="75">
        <v>278.21258999999998</v>
      </c>
      <c r="P98" s="75">
        <v>1375.393230000001</v>
      </c>
      <c r="Q98" s="75">
        <v>801.1939799999999</v>
      </c>
      <c r="R98" s="76">
        <f t="shared" si="7"/>
        <v>7792.3185600000033</v>
      </c>
      <c r="S98" s="76">
        <f t="shared" si="10"/>
        <v>-129.98856000000342</v>
      </c>
      <c r="T98" s="88">
        <f t="shared" si="9"/>
        <v>1.0169646256425922</v>
      </c>
    </row>
    <row r="99" spans="1:21" s="84" customFormat="1" ht="15.4" customHeight="1" x14ac:dyDescent="0.25">
      <c r="A99" s="85" t="s">
        <v>29</v>
      </c>
      <c r="B99" s="86" t="s">
        <v>35</v>
      </c>
      <c r="C99" s="87" t="s">
        <v>22</v>
      </c>
      <c r="D99" s="86" t="s">
        <v>78</v>
      </c>
      <c r="E99" s="75">
        <v>1553.364</v>
      </c>
      <c r="F99" s="75">
        <v>168.87285</v>
      </c>
      <c r="G99" s="75">
        <v>64.698210000000017</v>
      </c>
      <c r="H99" s="75">
        <v>269.75672999999989</v>
      </c>
      <c r="I99" s="75">
        <v>13.4055</v>
      </c>
      <c r="J99" s="75">
        <v>151.74782999999999</v>
      </c>
      <c r="K99" s="75">
        <v>21.29139</v>
      </c>
      <c r="L99" s="75">
        <v>4.9609800000000011</v>
      </c>
      <c r="M99" s="75">
        <v>1.71072</v>
      </c>
      <c r="N99" s="75">
        <v>5.681070000000001</v>
      </c>
      <c r="O99" s="75">
        <v>124.63767</v>
      </c>
      <c r="P99" s="75">
        <v>94.943880000000007</v>
      </c>
      <c r="Q99" s="75">
        <v>510.41961000000009</v>
      </c>
      <c r="R99" s="76">
        <f t="shared" ref="R99:R160" si="12">SUM(F99:Q99)</f>
        <v>1432.12644</v>
      </c>
      <c r="S99" s="76">
        <f t="shared" si="10"/>
        <v>121.23756000000003</v>
      </c>
      <c r="T99" s="88">
        <f t="shared" si="9"/>
        <v>0.9219516095390391</v>
      </c>
    </row>
    <row r="100" spans="1:21" s="84" customFormat="1" ht="15.4" customHeight="1" x14ac:dyDescent="0.25">
      <c r="A100" s="85" t="s">
        <v>29</v>
      </c>
      <c r="B100" s="86" t="s">
        <v>35</v>
      </c>
      <c r="C100" s="87" t="s">
        <v>23</v>
      </c>
      <c r="D100" s="86" t="s">
        <v>79</v>
      </c>
      <c r="E100" s="75">
        <v>9813.3399999999947</v>
      </c>
      <c r="F100" s="75">
        <v>633.50434000000007</v>
      </c>
      <c r="G100" s="75">
        <v>229.94441</v>
      </c>
      <c r="H100" s="75">
        <v>303.02965999999998</v>
      </c>
      <c r="I100" s="75">
        <v>210.30930000000001</v>
      </c>
      <c r="J100" s="75">
        <v>934.97129000000007</v>
      </c>
      <c r="K100" s="75">
        <v>2237.60248</v>
      </c>
      <c r="L100" s="75">
        <v>1127.07035</v>
      </c>
      <c r="M100" s="75">
        <v>149.51392000000001</v>
      </c>
      <c r="N100" s="75">
        <v>171.25905</v>
      </c>
      <c r="O100" s="75">
        <v>841.0153700000003</v>
      </c>
      <c r="P100" s="75">
        <v>523.53169000000003</v>
      </c>
      <c r="Q100" s="75">
        <v>960.31913000000009</v>
      </c>
      <c r="R100" s="76">
        <f t="shared" si="12"/>
        <v>8322.0709900000002</v>
      </c>
      <c r="S100" s="76">
        <f t="shared" si="10"/>
        <v>1491.2690099999945</v>
      </c>
      <c r="T100" s="88">
        <f t="shared" si="9"/>
        <v>0.84803654922788818</v>
      </c>
    </row>
    <row r="101" spans="1:21" s="84" customFormat="1" ht="15.4" customHeight="1" x14ac:dyDescent="0.25">
      <c r="A101" s="85" t="s">
        <v>29</v>
      </c>
      <c r="B101" s="86" t="s">
        <v>35</v>
      </c>
      <c r="C101" s="87" t="s">
        <v>24</v>
      </c>
      <c r="D101" s="86" t="s">
        <v>80</v>
      </c>
      <c r="E101" s="75">
        <v>763.23500000000013</v>
      </c>
      <c r="F101" s="75">
        <v>44.141500000000001</v>
      </c>
      <c r="G101" s="75">
        <v>163.59948</v>
      </c>
      <c r="H101" s="75">
        <v>16.146270000000001</v>
      </c>
      <c r="I101" s="75">
        <v>42.587100000000007</v>
      </c>
      <c r="J101" s="75">
        <v>13.502700000000001</v>
      </c>
      <c r="K101" s="75">
        <v>60.501240000000003</v>
      </c>
      <c r="L101" s="75">
        <v>45.007110000000011</v>
      </c>
      <c r="M101" s="75">
        <v>20.23245</v>
      </c>
      <c r="N101" s="75">
        <v>30.409559999999999</v>
      </c>
      <c r="O101" s="75">
        <v>116.38269</v>
      </c>
      <c r="P101" s="75">
        <v>90.653580000000005</v>
      </c>
      <c r="Q101" s="75">
        <v>83.93998000000002</v>
      </c>
      <c r="R101" s="76">
        <f t="shared" si="12"/>
        <v>727.10365999999999</v>
      </c>
      <c r="S101" s="76">
        <f t="shared" si="10"/>
        <v>36.131340000000137</v>
      </c>
      <c r="T101" s="88">
        <f t="shared" si="9"/>
        <v>0.95266026846253105</v>
      </c>
    </row>
    <row r="102" spans="1:21" s="84" customFormat="1" ht="15.4" customHeight="1" x14ac:dyDescent="0.25">
      <c r="A102" s="85" t="s">
        <v>29</v>
      </c>
      <c r="B102" s="86" t="s">
        <v>35</v>
      </c>
      <c r="C102" s="87" t="s">
        <v>25</v>
      </c>
      <c r="D102" s="86" t="s">
        <v>81</v>
      </c>
      <c r="E102" s="75">
        <v>19928.819999999989</v>
      </c>
      <c r="F102" s="75">
        <v>1341.6880200000001</v>
      </c>
      <c r="G102" s="75">
        <v>1677.5889799999991</v>
      </c>
      <c r="H102" s="75">
        <v>1967.5639499999991</v>
      </c>
      <c r="I102" s="75">
        <v>1840.058309999999</v>
      </c>
      <c r="J102" s="75">
        <v>1948.5541499999999</v>
      </c>
      <c r="K102" s="75">
        <v>1355.6614</v>
      </c>
      <c r="L102" s="75">
        <v>1053.8418799999999</v>
      </c>
      <c r="M102" s="75">
        <v>1641.424309999999</v>
      </c>
      <c r="N102" s="75">
        <v>1787.675759999998</v>
      </c>
      <c r="O102" s="75">
        <v>2416.233660000004</v>
      </c>
      <c r="P102" s="75">
        <v>1402.8530999999989</v>
      </c>
      <c r="Q102" s="75">
        <v>1504.6032199999991</v>
      </c>
      <c r="R102" s="76">
        <f t="shared" si="12"/>
        <v>19937.746739999995</v>
      </c>
      <c r="S102" s="76">
        <f t="shared" si="10"/>
        <v>-8.926740000006248</v>
      </c>
      <c r="T102" s="88">
        <f t="shared" si="9"/>
        <v>1.0004479311870951</v>
      </c>
    </row>
    <row r="103" spans="1:21" s="84" customFormat="1" ht="15.4" customHeight="1" x14ac:dyDescent="0.25">
      <c r="A103" s="85" t="s">
        <v>29</v>
      </c>
      <c r="B103" s="86" t="s">
        <v>35</v>
      </c>
      <c r="C103" s="87" t="s">
        <v>26</v>
      </c>
      <c r="D103" s="86" t="s">
        <v>82</v>
      </c>
      <c r="E103" s="75">
        <v>1695.0450000000001</v>
      </c>
      <c r="F103" s="75">
        <v>25.8309</v>
      </c>
      <c r="G103" s="75">
        <v>68.89688000000001</v>
      </c>
      <c r="H103" s="75">
        <v>496.58238000000011</v>
      </c>
      <c r="I103" s="75">
        <v>9.23292</v>
      </c>
      <c r="J103" s="75">
        <v>57.991140000000001</v>
      </c>
      <c r="K103" s="75">
        <v>55.335350000000012</v>
      </c>
      <c r="L103" s="75">
        <v>82.182420000000008</v>
      </c>
      <c r="M103" s="75">
        <v>28.736910000000002</v>
      </c>
      <c r="N103" s="75">
        <v>51.937739999999962</v>
      </c>
      <c r="O103" s="75">
        <v>608.35598000000016</v>
      </c>
      <c r="P103" s="75">
        <v>83.033820000000006</v>
      </c>
      <c r="Q103" s="75">
        <v>123.40295999999999</v>
      </c>
      <c r="R103" s="76">
        <f t="shared" si="12"/>
        <v>1691.5194000000001</v>
      </c>
      <c r="S103" s="76">
        <f t="shared" si="10"/>
        <v>3.5255999999999403</v>
      </c>
      <c r="T103" s="88">
        <f t="shared" si="9"/>
        <v>0.99792005521977301</v>
      </c>
    </row>
    <row r="104" spans="1:21" s="94" customFormat="1" ht="15.4" customHeight="1" x14ac:dyDescent="0.25">
      <c r="A104" s="89" t="s">
        <v>30</v>
      </c>
      <c r="B104" s="90" t="s">
        <v>56</v>
      </c>
      <c r="C104" s="91"/>
      <c r="D104" s="90"/>
      <c r="E104" s="92">
        <f>SUM(E105:E130)</f>
        <v>1363465.5329991267</v>
      </c>
      <c r="F104" s="92">
        <f>SUM(F105:F130)</f>
        <v>84414.399340000018</v>
      </c>
      <c r="G104" s="92">
        <f t="shared" ref="G104:Q104" si="13">SUM(G105:G130)</f>
        <v>91370.067699999985</v>
      </c>
      <c r="H104" s="92">
        <f t="shared" si="13"/>
        <v>92299.993459999983</v>
      </c>
      <c r="I104" s="92">
        <f t="shared" si="13"/>
        <v>96185.697899860228</v>
      </c>
      <c r="J104" s="92">
        <f t="shared" si="13"/>
        <v>103064.72458000001</v>
      </c>
      <c r="K104" s="92">
        <f t="shared" si="13"/>
        <v>106302.5595218603</v>
      </c>
      <c r="L104" s="92">
        <f t="shared" si="13"/>
        <v>90480.409920000006</v>
      </c>
      <c r="M104" s="92">
        <f t="shared" si="13"/>
        <v>97825.494280000028</v>
      </c>
      <c r="N104" s="92">
        <f t="shared" si="13"/>
        <v>105845.53213500945</v>
      </c>
      <c r="O104" s="92">
        <f t="shared" si="13"/>
        <v>156782.43145531981</v>
      </c>
      <c r="P104" s="92">
        <f t="shared" si="13"/>
        <v>137323.63832430777</v>
      </c>
      <c r="Q104" s="92">
        <f t="shared" si="13"/>
        <v>143717.95812293785</v>
      </c>
      <c r="R104" s="95">
        <f t="shared" si="12"/>
        <v>1305612.9067392955</v>
      </c>
      <c r="S104" s="95">
        <f t="shared" si="10"/>
        <v>57852.626259831246</v>
      </c>
      <c r="T104" s="93">
        <f t="shared" si="9"/>
        <v>0.95756942521856303</v>
      </c>
    </row>
    <row r="105" spans="1:21" s="84" customFormat="1" ht="15.4" customHeight="1" x14ac:dyDescent="0.25">
      <c r="A105" s="80" t="s">
        <v>30</v>
      </c>
      <c r="B105" s="80" t="s">
        <v>34</v>
      </c>
      <c r="C105" s="81" t="s">
        <v>2</v>
      </c>
      <c r="D105" s="80" t="s">
        <v>57</v>
      </c>
      <c r="E105" s="75">
        <v>6234.2400000000016</v>
      </c>
      <c r="F105" s="75"/>
      <c r="G105" s="75"/>
      <c r="H105" s="75"/>
      <c r="I105" s="75"/>
      <c r="J105" s="75">
        <v>2186.880000000001</v>
      </c>
      <c r="K105" s="75"/>
      <c r="L105" s="75"/>
      <c r="M105" s="75"/>
      <c r="N105" s="75"/>
      <c r="O105" s="76">
        <v>1807.44</v>
      </c>
      <c r="P105" s="105">
        <v>2601.8160000000012</v>
      </c>
      <c r="Q105" s="75"/>
      <c r="R105" s="76">
        <f t="shared" si="12"/>
        <v>6596.1360000000022</v>
      </c>
      <c r="S105" s="76">
        <f t="shared" si="10"/>
        <v>-361.89600000000064</v>
      </c>
      <c r="T105" s="82">
        <f t="shared" si="9"/>
        <v>1.0580497382198955</v>
      </c>
      <c r="U105" s="83"/>
    </row>
    <row r="106" spans="1:21" s="84" customFormat="1" ht="15.4" customHeight="1" x14ac:dyDescent="0.25">
      <c r="A106" s="85" t="s">
        <v>30</v>
      </c>
      <c r="B106" s="86" t="s">
        <v>34</v>
      </c>
      <c r="C106" s="87" t="s">
        <v>3</v>
      </c>
      <c r="D106" s="86" t="s">
        <v>58</v>
      </c>
      <c r="E106" s="75">
        <v>2226.694</v>
      </c>
      <c r="F106" s="75">
        <v>0</v>
      </c>
      <c r="G106" s="75">
        <v>0</v>
      </c>
      <c r="H106" s="75">
        <v>2226.700800000001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6">
        <f t="shared" si="12"/>
        <v>2226.700800000001</v>
      </c>
      <c r="S106" s="76">
        <f t="shared" si="10"/>
        <v>-6.8000000010215444E-3</v>
      </c>
      <c r="T106" s="88">
        <f t="shared" si="9"/>
        <v>1.0000030538547287</v>
      </c>
    </row>
    <row r="107" spans="1:21" s="84" customFormat="1" ht="15.4" customHeight="1" x14ac:dyDescent="0.25">
      <c r="A107" s="85" t="s">
        <v>30</v>
      </c>
      <c r="B107" s="86" t="s">
        <v>34</v>
      </c>
      <c r="C107" s="87">
        <v>1551</v>
      </c>
      <c r="D107" s="86" t="s">
        <v>59</v>
      </c>
      <c r="E107" s="75">
        <v>101117.25657912649</v>
      </c>
      <c r="F107" s="75">
        <v>0</v>
      </c>
      <c r="G107" s="75">
        <v>0</v>
      </c>
      <c r="H107" s="75">
        <v>0</v>
      </c>
      <c r="I107" s="75">
        <v>351.85819986021602</v>
      </c>
      <c r="J107" s="75">
        <v>0</v>
      </c>
      <c r="K107" s="75">
        <v>1068.8449618602899</v>
      </c>
      <c r="L107" s="75">
        <v>0</v>
      </c>
      <c r="M107" s="75">
        <v>0</v>
      </c>
      <c r="N107" s="75">
        <v>4472.0757150094096</v>
      </c>
      <c r="O107" s="75">
        <v>18889.10025531982</v>
      </c>
      <c r="P107" s="75">
        <v>19552.029944307818</v>
      </c>
      <c r="Q107" s="75">
        <v>19988.755102937848</v>
      </c>
      <c r="R107" s="76">
        <f t="shared" si="12"/>
        <v>64322.664179295403</v>
      </c>
      <c r="S107" s="76">
        <f t="shared" si="10"/>
        <v>36794.59239983109</v>
      </c>
      <c r="T107" s="88">
        <f t="shared" si="9"/>
        <v>0.63611955422229527</v>
      </c>
    </row>
    <row r="108" spans="1:21" s="84" customFormat="1" ht="15.4" customHeight="1" x14ac:dyDescent="0.25">
      <c r="A108" s="85" t="s">
        <v>30</v>
      </c>
      <c r="B108" s="86" t="s">
        <v>34</v>
      </c>
      <c r="C108" s="87" t="s">
        <v>4</v>
      </c>
      <c r="D108" s="86" t="s">
        <v>60</v>
      </c>
      <c r="E108" s="75">
        <v>10200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190.4</v>
      </c>
      <c r="L108" s="75">
        <v>2541.9532199999999</v>
      </c>
      <c r="M108" s="75">
        <v>1085.3956000000001</v>
      </c>
      <c r="N108" s="75">
        <v>2093.4989999999998</v>
      </c>
      <c r="O108" s="75">
        <v>601.8306</v>
      </c>
      <c r="P108" s="75">
        <v>1537.2624000000001</v>
      </c>
      <c r="Q108" s="75">
        <v>2149.6432</v>
      </c>
      <c r="R108" s="76">
        <f t="shared" si="12"/>
        <v>10199.98402</v>
      </c>
      <c r="S108" s="76">
        <f t="shared" si="10"/>
        <v>1.5980000000126893E-2</v>
      </c>
      <c r="T108" s="88">
        <f t="shared" si="9"/>
        <v>0.99999843333333327</v>
      </c>
    </row>
    <row r="109" spans="1:21" s="84" customFormat="1" ht="15.4" customHeight="1" x14ac:dyDescent="0.25">
      <c r="A109" s="85" t="s">
        <v>30</v>
      </c>
      <c r="B109" s="86" t="s">
        <v>35</v>
      </c>
      <c r="C109" s="87" t="s">
        <v>5</v>
      </c>
      <c r="D109" s="86" t="s">
        <v>61</v>
      </c>
      <c r="E109" s="75">
        <v>234286.78400000001</v>
      </c>
      <c r="F109" s="75">
        <v>17474.263319999998</v>
      </c>
      <c r="G109" s="75">
        <v>18087.714080000009</v>
      </c>
      <c r="H109" s="75">
        <v>18036.110939999999</v>
      </c>
      <c r="I109" s="75">
        <v>21417.995519999989</v>
      </c>
      <c r="J109" s="75">
        <v>20840.706460000001</v>
      </c>
      <c r="K109" s="75">
        <v>22343.85154</v>
      </c>
      <c r="L109" s="75">
        <v>20851.543600000001</v>
      </c>
      <c r="M109" s="75">
        <v>20833.212380000001</v>
      </c>
      <c r="N109" s="75">
        <v>22149.09462</v>
      </c>
      <c r="O109" s="75">
        <v>25806.02304</v>
      </c>
      <c r="P109" s="75">
        <v>21197.198420000001</v>
      </c>
      <c r="Q109" s="75">
        <v>24336.7212</v>
      </c>
      <c r="R109" s="76">
        <f t="shared" si="12"/>
        <v>253374.43511999998</v>
      </c>
      <c r="S109" s="76">
        <f t="shared" si="10"/>
        <v>-19087.651119999966</v>
      </c>
      <c r="T109" s="88">
        <f t="shared" si="9"/>
        <v>1.0814713096236788</v>
      </c>
    </row>
    <row r="110" spans="1:21" s="84" customFormat="1" ht="15.4" customHeight="1" x14ac:dyDescent="0.25">
      <c r="A110" s="85" t="s">
        <v>30</v>
      </c>
      <c r="B110" s="86" t="s">
        <v>35</v>
      </c>
      <c r="C110" s="87" t="s">
        <v>6</v>
      </c>
      <c r="D110" s="86" t="s">
        <v>62</v>
      </c>
      <c r="E110" s="75">
        <v>264340.99</v>
      </c>
      <c r="F110" s="75">
        <v>16984.081880000002</v>
      </c>
      <c r="G110" s="75">
        <v>17703.825840000001</v>
      </c>
      <c r="H110" s="75">
        <v>17596.702379999999</v>
      </c>
      <c r="I110" s="75">
        <v>19015.194620000009</v>
      </c>
      <c r="J110" s="75">
        <v>17963.928220000009</v>
      </c>
      <c r="K110" s="75">
        <v>20697.9352</v>
      </c>
      <c r="L110" s="75">
        <v>22615.33052</v>
      </c>
      <c r="M110" s="75">
        <v>19223.63094000001</v>
      </c>
      <c r="N110" s="75">
        <v>21002.122320000009</v>
      </c>
      <c r="O110" s="75">
        <v>23501.932199999981</v>
      </c>
      <c r="P110" s="75">
        <v>19232.67426</v>
      </c>
      <c r="Q110" s="75">
        <v>21764.213960000008</v>
      </c>
      <c r="R110" s="76">
        <f t="shared" si="12"/>
        <v>237301.57234000001</v>
      </c>
      <c r="S110" s="76">
        <f t="shared" si="10"/>
        <v>27039.417659999977</v>
      </c>
      <c r="T110" s="88">
        <f t="shared" si="9"/>
        <v>0.89771008400929431</v>
      </c>
    </row>
    <row r="111" spans="1:21" s="84" customFormat="1" ht="15.4" customHeight="1" x14ac:dyDescent="0.25">
      <c r="A111" s="85" t="s">
        <v>30</v>
      </c>
      <c r="B111" s="86" t="s">
        <v>35</v>
      </c>
      <c r="C111" s="87" t="s">
        <v>7</v>
      </c>
      <c r="D111" s="86" t="s">
        <v>63</v>
      </c>
      <c r="E111" s="75">
        <v>9505.91</v>
      </c>
      <c r="F111" s="75">
        <v>785.39218000000017</v>
      </c>
      <c r="G111" s="75">
        <v>606.62800000000016</v>
      </c>
      <c r="H111" s="75">
        <v>645.35944000000006</v>
      </c>
      <c r="I111" s="75">
        <v>728.77316000000019</v>
      </c>
      <c r="J111" s="75">
        <v>1023.702</v>
      </c>
      <c r="K111" s="75">
        <v>1651.9639999999999</v>
      </c>
      <c r="L111" s="75">
        <v>684.60800000000006</v>
      </c>
      <c r="M111" s="75">
        <v>941.42600000000004</v>
      </c>
      <c r="N111" s="75">
        <v>614.90600000000018</v>
      </c>
      <c r="O111" s="75">
        <v>745.60000000000014</v>
      </c>
      <c r="P111" s="75">
        <v>728.19800000000009</v>
      </c>
      <c r="Q111" s="75">
        <v>1359.8979999999999</v>
      </c>
      <c r="R111" s="76">
        <f t="shared" si="12"/>
        <v>10516.45478</v>
      </c>
      <c r="S111" s="76">
        <f t="shared" si="10"/>
        <v>-1010.5447800000002</v>
      </c>
      <c r="T111" s="88">
        <f t="shared" si="9"/>
        <v>1.1063070005922631</v>
      </c>
    </row>
    <row r="112" spans="1:21" s="84" customFormat="1" ht="15.4" customHeight="1" x14ac:dyDescent="0.25">
      <c r="A112" s="85" t="s">
        <v>30</v>
      </c>
      <c r="B112" s="86" t="s">
        <v>35</v>
      </c>
      <c r="C112" s="87" t="s">
        <v>8</v>
      </c>
      <c r="D112" s="86" t="s">
        <v>64</v>
      </c>
      <c r="E112" s="75">
        <v>24079.86</v>
      </c>
      <c r="F112" s="75">
        <v>76.84</v>
      </c>
      <c r="G112" s="75">
        <v>701.99800000000016</v>
      </c>
      <c r="H112" s="75">
        <v>144.636</v>
      </c>
      <c r="I112" s="75">
        <v>254.36799999999999</v>
      </c>
      <c r="J112" s="75">
        <v>6307.4760000000006</v>
      </c>
      <c r="K112" s="75">
        <v>3196.0000000000009</v>
      </c>
      <c r="L112" s="75">
        <v>140.28049999999999</v>
      </c>
      <c r="M112" s="75">
        <v>348.38049999999998</v>
      </c>
      <c r="N112" s="75">
        <v>2468.1115</v>
      </c>
      <c r="O112" s="75">
        <v>9112.9217400000016</v>
      </c>
      <c r="P112" s="75">
        <v>355.91914000000003</v>
      </c>
      <c r="Q112" s="75">
        <v>747.02710000000002</v>
      </c>
      <c r="R112" s="76">
        <f t="shared" si="12"/>
        <v>23853.958480000005</v>
      </c>
      <c r="S112" s="76">
        <f t="shared" si="10"/>
        <v>225.9015199999958</v>
      </c>
      <c r="T112" s="88">
        <f t="shared" si="9"/>
        <v>0.99061865309848163</v>
      </c>
    </row>
    <row r="113" spans="1:20" s="84" customFormat="1" ht="15.4" customHeight="1" x14ac:dyDescent="0.25">
      <c r="A113" s="85" t="s">
        <v>30</v>
      </c>
      <c r="B113" s="86" t="s">
        <v>35</v>
      </c>
      <c r="C113" s="87" t="s">
        <v>9</v>
      </c>
      <c r="D113" s="86" t="s">
        <v>65</v>
      </c>
      <c r="E113" s="75">
        <v>1835.400000000001</v>
      </c>
      <c r="F113" s="75">
        <v>191.0441000000001</v>
      </c>
      <c r="G113" s="75">
        <v>105.17424</v>
      </c>
      <c r="H113" s="75">
        <v>238.8401400000001</v>
      </c>
      <c r="I113" s="75">
        <v>49.342160000000007</v>
      </c>
      <c r="J113" s="75">
        <v>163.9259000000001</v>
      </c>
      <c r="K113" s="75">
        <v>92.577820000000031</v>
      </c>
      <c r="L113" s="75">
        <v>50.808040000000013</v>
      </c>
      <c r="M113" s="75">
        <v>61.007220000000011</v>
      </c>
      <c r="N113" s="75">
        <v>78.618880000000047</v>
      </c>
      <c r="O113" s="75">
        <v>89.856719999999996</v>
      </c>
      <c r="P113" s="75">
        <v>399.58454000000012</v>
      </c>
      <c r="Q113" s="75">
        <v>424.44846000000001</v>
      </c>
      <c r="R113" s="76">
        <f t="shared" si="12"/>
        <v>1945.2282200000006</v>
      </c>
      <c r="S113" s="76">
        <f t="shared" si="10"/>
        <v>-109.82821999999965</v>
      </c>
      <c r="T113" s="88">
        <f t="shared" si="9"/>
        <v>1.0598388471177942</v>
      </c>
    </row>
    <row r="114" spans="1:20" s="84" customFormat="1" ht="15.4" customHeight="1" x14ac:dyDescent="0.25">
      <c r="A114" s="85" t="s">
        <v>30</v>
      </c>
      <c r="B114" s="86" t="s">
        <v>35</v>
      </c>
      <c r="C114" s="87" t="s">
        <v>10</v>
      </c>
      <c r="D114" s="86" t="s">
        <v>66</v>
      </c>
      <c r="E114" s="75">
        <v>174973.12442000001</v>
      </c>
      <c r="F114" s="75">
        <v>12187.563560000001</v>
      </c>
      <c r="G114" s="75">
        <v>12516.250919999989</v>
      </c>
      <c r="H114" s="75">
        <v>12572.61714</v>
      </c>
      <c r="I114" s="75">
        <v>14090.32936</v>
      </c>
      <c r="J114" s="75">
        <v>13716.72416</v>
      </c>
      <c r="K114" s="75">
        <v>15330.375539999999</v>
      </c>
      <c r="L114" s="75">
        <v>15069.539919999999</v>
      </c>
      <c r="M114" s="75">
        <v>14046.22422</v>
      </c>
      <c r="N114" s="75">
        <v>14994.883099999999</v>
      </c>
      <c r="O114" s="75">
        <v>17084.15382</v>
      </c>
      <c r="P114" s="75">
        <v>14193.0344</v>
      </c>
      <c r="Q114" s="75">
        <v>16517.785980000011</v>
      </c>
      <c r="R114" s="76">
        <f t="shared" si="12"/>
        <v>172319.48212</v>
      </c>
      <c r="S114" s="76">
        <f t="shared" si="10"/>
        <v>2653.6423000000068</v>
      </c>
      <c r="T114" s="88">
        <f t="shared" si="9"/>
        <v>0.98483400059982762</v>
      </c>
    </row>
    <row r="115" spans="1:20" s="84" customFormat="1" ht="15.4" customHeight="1" x14ac:dyDescent="0.25">
      <c r="A115" s="85" t="s">
        <v>30</v>
      </c>
      <c r="B115" s="86" t="s">
        <v>35</v>
      </c>
      <c r="C115" s="87" t="s">
        <v>11</v>
      </c>
      <c r="D115" s="86" t="s">
        <v>67</v>
      </c>
      <c r="E115" s="75">
        <v>45578.26</v>
      </c>
      <c r="F115" s="75">
        <v>3105.2646399999999</v>
      </c>
      <c r="G115" s="75">
        <v>3192.9256999999989</v>
      </c>
      <c r="H115" s="75">
        <v>3860.922480000002</v>
      </c>
      <c r="I115" s="75">
        <v>3448.6950600000018</v>
      </c>
      <c r="J115" s="75">
        <v>2515.0557800000001</v>
      </c>
      <c r="K115" s="75">
        <v>3342.8372399999998</v>
      </c>
      <c r="L115" s="75">
        <v>1678.6519600000011</v>
      </c>
      <c r="M115" s="75">
        <v>3648.2903600000009</v>
      </c>
      <c r="N115" s="75">
        <v>3874.7820400000001</v>
      </c>
      <c r="O115" s="75">
        <v>4103.7366600000032</v>
      </c>
      <c r="P115" s="75">
        <v>5376.538520000001</v>
      </c>
      <c r="Q115" s="75">
        <v>5629.7009200000039</v>
      </c>
      <c r="R115" s="76">
        <f t="shared" si="12"/>
        <v>43777.401360000011</v>
      </c>
      <c r="S115" s="76">
        <f t="shared" si="10"/>
        <v>1800.8586399999913</v>
      </c>
      <c r="T115" s="88">
        <f t="shared" si="9"/>
        <v>0.96048864875491102</v>
      </c>
    </row>
    <row r="116" spans="1:20" s="84" customFormat="1" ht="15.4" customHeight="1" x14ac:dyDescent="0.25">
      <c r="A116" s="85" t="s">
        <v>30</v>
      </c>
      <c r="B116" s="86" t="s">
        <v>35</v>
      </c>
      <c r="C116" s="87" t="s">
        <v>12</v>
      </c>
      <c r="D116" s="86" t="s">
        <v>68</v>
      </c>
      <c r="E116" s="75">
        <v>6764.9559999999992</v>
      </c>
      <c r="F116" s="75">
        <v>296.01148000000001</v>
      </c>
      <c r="G116" s="75">
        <v>556.33894000000009</v>
      </c>
      <c r="H116" s="75">
        <v>416.42554000000001</v>
      </c>
      <c r="I116" s="75">
        <v>313.50924000000009</v>
      </c>
      <c r="J116" s="75">
        <v>530.0634</v>
      </c>
      <c r="K116" s="75">
        <v>787.8725800000002</v>
      </c>
      <c r="L116" s="75">
        <v>851.77548000000002</v>
      </c>
      <c r="M116" s="75">
        <v>624.87614000000019</v>
      </c>
      <c r="N116" s="75">
        <v>975.30428000000052</v>
      </c>
      <c r="O116" s="75">
        <v>671.37414000000012</v>
      </c>
      <c r="P116" s="75">
        <v>427.05768</v>
      </c>
      <c r="Q116" s="75">
        <v>219.10484</v>
      </c>
      <c r="R116" s="76">
        <f t="shared" si="12"/>
        <v>6669.7137400000011</v>
      </c>
      <c r="S116" s="76">
        <f t="shared" si="10"/>
        <v>95.242259999998168</v>
      </c>
      <c r="T116" s="88">
        <f t="shared" si="9"/>
        <v>0.9859212299385246</v>
      </c>
    </row>
    <row r="117" spans="1:20" s="84" customFormat="1" ht="15.4" customHeight="1" x14ac:dyDescent="0.25">
      <c r="A117" s="85" t="s">
        <v>30</v>
      </c>
      <c r="B117" s="86" t="s">
        <v>35</v>
      </c>
      <c r="C117" s="87" t="s">
        <v>13</v>
      </c>
      <c r="D117" s="86" t="s">
        <v>69</v>
      </c>
      <c r="E117" s="75">
        <v>3168.4600000000009</v>
      </c>
      <c r="F117" s="75">
        <v>122.8284</v>
      </c>
      <c r="G117" s="75">
        <v>275.02157999999997</v>
      </c>
      <c r="H117" s="75">
        <v>666.65364</v>
      </c>
      <c r="I117" s="75">
        <v>193.98360000000011</v>
      </c>
      <c r="J117" s="75">
        <v>131.1584</v>
      </c>
      <c r="K117" s="75">
        <v>153.23766000000001</v>
      </c>
      <c r="L117" s="75">
        <v>59.091999999999999</v>
      </c>
      <c r="M117" s="75">
        <v>171.07133999999999</v>
      </c>
      <c r="N117" s="75">
        <v>199.97134</v>
      </c>
      <c r="O117" s="75">
        <v>407.13875999999988</v>
      </c>
      <c r="P117" s="75">
        <v>276.09879999999998</v>
      </c>
      <c r="Q117" s="75">
        <v>468.28480000000002</v>
      </c>
      <c r="R117" s="76">
        <f t="shared" si="12"/>
        <v>3124.5403199999996</v>
      </c>
      <c r="S117" s="76">
        <f t="shared" si="10"/>
        <v>43.919680000001335</v>
      </c>
      <c r="T117" s="88">
        <f t="shared" si="9"/>
        <v>0.98613847736755356</v>
      </c>
    </row>
    <row r="118" spans="1:20" s="84" customFormat="1" ht="15.4" customHeight="1" x14ac:dyDescent="0.25">
      <c r="A118" s="85" t="s">
        <v>30</v>
      </c>
      <c r="B118" s="86" t="s">
        <v>35</v>
      </c>
      <c r="C118" s="87" t="s">
        <v>14</v>
      </c>
      <c r="D118" s="86" t="s">
        <v>70</v>
      </c>
      <c r="E118" s="75">
        <v>108955.00599999999</v>
      </c>
      <c r="F118" s="75">
        <v>10565.59758</v>
      </c>
      <c r="G118" s="75">
        <v>9657.2413399999914</v>
      </c>
      <c r="H118" s="75">
        <v>9514.2451600000004</v>
      </c>
      <c r="I118" s="75">
        <v>8074.0888000000032</v>
      </c>
      <c r="J118" s="75">
        <v>8148.7966599999954</v>
      </c>
      <c r="K118" s="75">
        <v>8049.7607800000096</v>
      </c>
      <c r="L118" s="75">
        <v>6173.1437000000096</v>
      </c>
      <c r="M118" s="75">
        <v>7155.9426000000076</v>
      </c>
      <c r="N118" s="75">
        <v>5528.479559999987</v>
      </c>
      <c r="O118" s="75">
        <v>8776.0289000000048</v>
      </c>
      <c r="P118" s="75">
        <v>10170.910279999969</v>
      </c>
      <c r="Q118" s="75">
        <v>12336.748020000001</v>
      </c>
      <c r="R118" s="76">
        <f t="shared" si="12"/>
        <v>104150.98337999998</v>
      </c>
      <c r="S118" s="76">
        <f t="shared" si="10"/>
        <v>4804.0226200000179</v>
      </c>
      <c r="T118" s="88">
        <f t="shared" si="9"/>
        <v>0.95590819737094024</v>
      </c>
    </row>
    <row r="119" spans="1:20" s="84" customFormat="1" ht="15.4" customHeight="1" x14ac:dyDescent="0.25">
      <c r="A119" s="85" t="s">
        <v>30</v>
      </c>
      <c r="B119" s="86" t="s">
        <v>35</v>
      </c>
      <c r="C119" s="87" t="s">
        <v>15</v>
      </c>
      <c r="D119" s="86" t="s">
        <v>71</v>
      </c>
      <c r="E119" s="75">
        <v>115449.16</v>
      </c>
      <c r="F119" s="75">
        <v>8364.951280000003</v>
      </c>
      <c r="G119" s="75">
        <v>8404.3061600000055</v>
      </c>
      <c r="H119" s="75">
        <v>11170.435359999999</v>
      </c>
      <c r="I119" s="75">
        <v>12112.298740000009</v>
      </c>
      <c r="J119" s="75">
        <v>12106.19806000001</v>
      </c>
      <c r="K119" s="75">
        <v>8797.075880000004</v>
      </c>
      <c r="L119" s="75">
        <v>6214.3316999999997</v>
      </c>
      <c r="M119" s="75">
        <v>9139.4842599999993</v>
      </c>
      <c r="N119" s="75">
        <v>8630.9544999999998</v>
      </c>
      <c r="O119" s="75">
        <v>10168.4498</v>
      </c>
      <c r="P119" s="75">
        <v>10697.430480000001</v>
      </c>
      <c r="Q119" s="75">
        <v>9876.7358000000022</v>
      </c>
      <c r="R119" s="76">
        <f t="shared" si="12"/>
        <v>115682.65202000004</v>
      </c>
      <c r="S119" s="76">
        <f t="shared" si="10"/>
        <v>-233.49202000003424</v>
      </c>
      <c r="T119" s="88">
        <f t="shared" si="9"/>
        <v>1.0020224661660599</v>
      </c>
    </row>
    <row r="120" spans="1:20" s="84" customFormat="1" ht="15.4" customHeight="1" x14ac:dyDescent="0.25">
      <c r="A120" s="85" t="s">
        <v>30</v>
      </c>
      <c r="B120" s="86" t="s">
        <v>35</v>
      </c>
      <c r="C120" s="87" t="s">
        <v>16</v>
      </c>
      <c r="D120" s="86" t="s">
        <v>72</v>
      </c>
      <c r="E120" s="75">
        <v>28929.054</v>
      </c>
      <c r="F120" s="75">
        <v>3183.5845599999998</v>
      </c>
      <c r="G120" s="75">
        <v>1419.12328</v>
      </c>
      <c r="H120" s="75">
        <v>1270.5990399999989</v>
      </c>
      <c r="I120" s="75">
        <v>1018.6961</v>
      </c>
      <c r="J120" s="75">
        <v>1918.8454200000001</v>
      </c>
      <c r="K120" s="75">
        <v>1290.66958</v>
      </c>
      <c r="L120" s="75">
        <v>1716.32762</v>
      </c>
      <c r="M120" s="75">
        <v>5383.7265999999991</v>
      </c>
      <c r="N120" s="75">
        <v>504.50866000000002</v>
      </c>
      <c r="O120" s="75">
        <v>1427.83</v>
      </c>
      <c r="P120" s="75">
        <v>5995.2672600000014</v>
      </c>
      <c r="Q120" s="75">
        <v>3989.1732999999999</v>
      </c>
      <c r="R120" s="76">
        <f t="shared" si="12"/>
        <v>29118.351419999995</v>
      </c>
      <c r="S120" s="76">
        <f t="shared" si="10"/>
        <v>-189.29741999999533</v>
      </c>
      <c r="T120" s="88">
        <f t="shared" si="9"/>
        <v>1.0065435053631548</v>
      </c>
    </row>
    <row r="121" spans="1:20" s="84" customFormat="1" ht="15.4" customHeight="1" x14ac:dyDescent="0.25">
      <c r="A121" s="85" t="s">
        <v>30</v>
      </c>
      <c r="B121" s="86" t="s">
        <v>35</v>
      </c>
      <c r="C121" s="87" t="s">
        <v>17</v>
      </c>
      <c r="D121" s="86" t="s">
        <v>73</v>
      </c>
      <c r="E121" s="75">
        <v>29151.295999999998</v>
      </c>
      <c r="F121" s="75">
        <v>980.17974000000027</v>
      </c>
      <c r="G121" s="75">
        <v>833.58461999999986</v>
      </c>
      <c r="H121" s="75">
        <v>1181.9285199999999</v>
      </c>
      <c r="I121" s="75">
        <v>928.42678000000012</v>
      </c>
      <c r="J121" s="75">
        <v>458.31288000000012</v>
      </c>
      <c r="K121" s="75">
        <v>854.20100000000025</v>
      </c>
      <c r="L121" s="75">
        <v>846.84186000000011</v>
      </c>
      <c r="M121" s="75">
        <v>969.46848</v>
      </c>
      <c r="N121" s="75">
        <v>2112.6665400000002</v>
      </c>
      <c r="O121" s="75">
        <v>1384.0162200000011</v>
      </c>
      <c r="P121" s="75">
        <v>6381.4047799999998</v>
      </c>
      <c r="Q121" s="75">
        <v>6599.0291000000016</v>
      </c>
      <c r="R121" s="76">
        <f t="shared" si="12"/>
        <v>23530.060520000006</v>
      </c>
      <c r="S121" s="76">
        <f t="shared" si="10"/>
        <v>5621.2354799999921</v>
      </c>
      <c r="T121" s="88">
        <f t="shared" si="9"/>
        <v>0.80717030625327968</v>
      </c>
    </row>
    <row r="122" spans="1:20" s="84" customFormat="1" ht="15.4" customHeight="1" x14ac:dyDescent="0.25">
      <c r="A122" s="85" t="s">
        <v>30</v>
      </c>
      <c r="B122" s="86" t="s">
        <v>35</v>
      </c>
      <c r="C122" s="87" t="s">
        <v>18</v>
      </c>
      <c r="D122" s="86" t="s">
        <v>74</v>
      </c>
      <c r="E122" s="75">
        <v>83083.863999999987</v>
      </c>
      <c r="F122" s="75">
        <v>3893.0907399999992</v>
      </c>
      <c r="G122" s="75">
        <v>11042.214760000001</v>
      </c>
      <c r="H122" s="75">
        <v>4973.2830999999969</v>
      </c>
      <c r="I122" s="75">
        <v>6054.7961400000022</v>
      </c>
      <c r="J122" s="75">
        <v>5231.8368600000013</v>
      </c>
      <c r="K122" s="75">
        <v>5370.2825400000002</v>
      </c>
      <c r="L122" s="75">
        <v>3805.4915799999999</v>
      </c>
      <c r="M122" s="75">
        <v>4911.6953200000016</v>
      </c>
      <c r="N122" s="75">
        <v>4644.2297800000024</v>
      </c>
      <c r="O122" s="75">
        <v>19697.070380000001</v>
      </c>
      <c r="P122" s="75">
        <v>8515.4178799999991</v>
      </c>
      <c r="Q122" s="75">
        <v>6063.9909799999996</v>
      </c>
      <c r="R122" s="76">
        <f t="shared" si="12"/>
        <v>84203.40006</v>
      </c>
      <c r="S122" s="76">
        <f t="shared" si="10"/>
        <v>-1119.5360600000131</v>
      </c>
      <c r="T122" s="88">
        <f t="shared" si="9"/>
        <v>1.0134747712263359</v>
      </c>
    </row>
    <row r="123" spans="1:20" s="84" customFormat="1" ht="15.4" customHeight="1" x14ac:dyDescent="0.25">
      <c r="A123" s="85" t="s">
        <v>30</v>
      </c>
      <c r="B123" s="86" t="s">
        <v>35</v>
      </c>
      <c r="C123" s="87" t="s">
        <v>19</v>
      </c>
      <c r="D123" s="86" t="s">
        <v>75</v>
      </c>
      <c r="E123" s="75">
        <v>4655.5399999999991</v>
      </c>
      <c r="F123" s="75">
        <v>290.92635999999999</v>
      </c>
      <c r="G123" s="75">
        <v>259.06488000000007</v>
      </c>
      <c r="H123" s="75">
        <v>232.23132000000001</v>
      </c>
      <c r="I123" s="75">
        <v>239.49368000000001</v>
      </c>
      <c r="J123" s="75">
        <v>323.23241999999999</v>
      </c>
      <c r="K123" s="75">
        <v>282.03287999999998</v>
      </c>
      <c r="L123" s="75">
        <v>156.46296000000001</v>
      </c>
      <c r="M123" s="75">
        <v>227.50298000000001</v>
      </c>
      <c r="N123" s="75">
        <v>545.30162000000007</v>
      </c>
      <c r="O123" s="75">
        <v>621.48270000000025</v>
      </c>
      <c r="P123" s="75">
        <v>589.55740000000003</v>
      </c>
      <c r="Q123" s="75">
        <v>393.82263999999998</v>
      </c>
      <c r="R123" s="76">
        <f t="shared" si="12"/>
        <v>4161.1118400000005</v>
      </c>
      <c r="S123" s="76">
        <f t="shared" si="10"/>
        <v>494.42815999999857</v>
      </c>
      <c r="T123" s="88">
        <f t="shared" si="9"/>
        <v>0.89379789240345942</v>
      </c>
    </row>
    <row r="124" spans="1:20" s="84" customFormat="1" ht="15.4" customHeight="1" x14ac:dyDescent="0.25">
      <c r="A124" s="85" t="s">
        <v>30</v>
      </c>
      <c r="B124" s="86" t="s">
        <v>35</v>
      </c>
      <c r="C124" s="87" t="s">
        <v>20</v>
      </c>
      <c r="D124" s="86" t="s">
        <v>76</v>
      </c>
      <c r="E124" s="75">
        <v>60518.850000000013</v>
      </c>
      <c r="F124" s="75">
        <v>2513.0928800000002</v>
      </c>
      <c r="G124" s="75">
        <v>2716.6831000000002</v>
      </c>
      <c r="H124" s="75">
        <v>3812.8566199999982</v>
      </c>
      <c r="I124" s="75">
        <v>5396.2874400000001</v>
      </c>
      <c r="J124" s="75">
        <v>5429.4698800000042</v>
      </c>
      <c r="K124" s="75">
        <v>4816.4598400000023</v>
      </c>
      <c r="L124" s="75">
        <v>4191.8770400000003</v>
      </c>
      <c r="M124" s="75">
        <v>6799.51242</v>
      </c>
      <c r="N124" s="75">
        <v>8373.0826199999974</v>
      </c>
      <c r="O124" s="75">
        <v>6555.1237000000001</v>
      </c>
      <c r="P124" s="75">
        <v>4802.1170400000019</v>
      </c>
      <c r="Q124" s="75">
        <v>6050.234260000002</v>
      </c>
      <c r="R124" s="76">
        <f t="shared" si="12"/>
        <v>61456.79684000001</v>
      </c>
      <c r="S124" s="76">
        <f t="shared" si="10"/>
        <v>-937.94683999999688</v>
      </c>
      <c r="T124" s="88">
        <f t="shared" si="9"/>
        <v>1.0154984247056908</v>
      </c>
    </row>
    <row r="125" spans="1:20" s="84" customFormat="1" ht="15.4" customHeight="1" x14ac:dyDescent="0.25">
      <c r="A125" s="85" t="s">
        <v>30</v>
      </c>
      <c r="B125" s="86" t="s">
        <v>35</v>
      </c>
      <c r="C125" s="87" t="s">
        <v>21</v>
      </c>
      <c r="D125" s="86" t="s">
        <v>77</v>
      </c>
      <c r="E125" s="75">
        <v>9648.86</v>
      </c>
      <c r="F125" s="75">
        <v>890.45252000000016</v>
      </c>
      <c r="G125" s="75">
        <v>707.19693999999993</v>
      </c>
      <c r="H125" s="75">
        <v>139.03075999999999</v>
      </c>
      <c r="I125" s="75">
        <v>32.274840000000012</v>
      </c>
      <c r="J125" s="75">
        <v>355.51895999999999</v>
      </c>
      <c r="K125" s="75">
        <v>3976.1058600000001</v>
      </c>
      <c r="L125" s="75">
        <v>345.69364000000007</v>
      </c>
      <c r="M125" s="75">
        <v>154.68639999999999</v>
      </c>
      <c r="N125" s="75">
        <v>120.36</v>
      </c>
      <c r="O125" s="75">
        <v>350.34178000000003</v>
      </c>
      <c r="P125" s="75">
        <v>1731.97666</v>
      </c>
      <c r="Q125" s="75">
        <v>1008.13316</v>
      </c>
      <c r="R125" s="76">
        <f t="shared" si="12"/>
        <v>9811.7715199999984</v>
      </c>
      <c r="S125" s="76">
        <f t="shared" si="10"/>
        <v>-162.91151999999784</v>
      </c>
      <c r="T125" s="88">
        <f t="shared" si="9"/>
        <v>1.0168840173865097</v>
      </c>
    </row>
    <row r="126" spans="1:20" s="84" customFormat="1" ht="15.4" customHeight="1" x14ac:dyDescent="0.25">
      <c r="A126" s="85" t="s">
        <v>30</v>
      </c>
      <c r="B126" s="86" t="s">
        <v>35</v>
      </c>
      <c r="C126" s="87" t="s">
        <v>22</v>
      </c>
      <c r="D126" s="86" t="s">
        <v>78</v>
      </c>
      <c r="E126" s="75">
        <v>1956.088</v>
      </c>
      <c r="F126" s="75">
        <v>212.65469999999999</v>
      </c>
      <c r="G126" s="75">
        <v>81.471820000000008</v>
      </c>
      <c r="H126" s="75">
        <v>339.69365999999991</v>
      </c>
      <c r="I126" s="75">
        <v>16.881</v>
      </c>
      <c r="J126" s="75">
        <v>191.08985999999999</v>
      </c>
      <c r="K126" s="75">
        <v>26.81138</v>
      </c>
      <c r="L126" s="75">
        <v>6.24716</v>
      </c>
      <c r="M126" s="75">
        <v>2.1542400000000002</v>
      </c>
      <c r="N126" s="75">
        <v>7.1539400000000004</v>
      </c>
      <c r="O126" s="75">
        <v>156.95114000000001</v>
      </c>
      <c r="P126" s="75">
        <v>119.55896</v>
      </c>
      <c r="Q126" s="75">
        <v>642.75062000000014</v>
      </c>
      <c r="R126" s="76">
        <f t="shared" si="12"/>
        <v>1803.4184799999998</v>
      </c>
      <c r="S126" s="76">
        <f t="shared" si="10"/>
        <v>152.66952000000015</v>
      </c>
      <c r="T126" s="88">
        <f t="shared" si="9"/>
        <v>0.9219516095390391</v>
      </c>
    </row>
    <row r="127" spans="1:20" s="84" customFormat="1" ht="15.4" customHeight="1" x14ac:dyDescent="0.25">
      <c r="A127" s="85" t="s">
        <v>30</v>
      </c>
      <c r="B127" s="86" t="s">
        <v>35</v>
      </c>
      <c r="C127" s="87" t="s">
        <v>23</v>
      </c>
      <c r="D127" s="86" t="s">
        <v>79</v>
      </c>
      <c r="E127" s="75">
        <v>10559.68</v>
      </c>
      <c r="F127" s="75">
        <v>638.22178000000008</v>
      </c>
      <c r="G127" s="75">
        <v>257.69121999999999</v>
      </c>
      <c r="H127" s="75">
        <v>330.69071999999989</v>
      </c>
      <c r="I127" s="75">
        <v>219.9896</v>
      </c>
      <c r="J127" s="75">
        <v>1157.1321800000001</v>
      </c>
      <c r="K127" s="75">
        <v>2268.4706600000009</v>
      </c>
      <c r="L127" s="75">
        <v>1146.3452</v>
      </c>
      <c r="M127" s="75">
        <v>170.21614</v>
      </c>
      <c r="N127" s="75">
        <v>194.36359999999999</v>
      </c>
      <c r="O127" s="75">
        <v>1039.50954</v>
      </c>
      <c r="P127" s="75">
        <v>566.43098000000009</v>
      </c>
      <c r="Q127" s="75">
        <v>1095.7389599999999</v>
      </c>
      <c r="R127" s="76">
        <f t="shared" si="12"/>
        <v>9084.800580000001</v>
      </c>
      <c r="S127" s="76">
        <f t="shared" si="10"/>
        <v>1474.8794199999993</v>
      </c>
      <c r="T127" s="88">
        <f t="shared" si="9"/>
        <v>0.86032915580775182</v>
      </c>
    </row>
    <row r="128" spans="1:20" s="84" customFormat="1" ht="15.4" customHeight="1" x14ac:dyDescent="0.25">
      <c r="A128" s="85" t="s">
        <v>30</v>
      </c>
      <c r="B128" s="86" t="s">
        <v>35</v>
      </c>
      <c r="C128" s="87" t="s">
        <v>24</v>
      </c>
      <c r="D128" s="86" t="s">
        <v>80</v>
      </c>
      <c r="E128" s="75">
        <v>931.61999999999989</v>
      </c>
      <c r="F128" s="75">
        <v>55.411499999999997</v>
      </c>
      <c r="G128" s="75">
        <v>206.01416000000009</v>
      </c>
      <c r="H128" s="75">
        <v>20.332340000000009</v>
      </c>
      <c r="I128" s="75">
        <v>53.628200000000007</v>
      </c>
      <c r="J128" s="75">
        <v>17.003399999999999</v>
      </c>
      <c r="K128" s="75">
        <v>65.696080000000009</v>
      </c>
      <c r="L128" s="75">
        <v>56.675620000000002</v>
      </c>
      <c r="M128" s="75">
        <v>25.477900000000009</v>
      </c>
      <c r="N128" s="75">
        <v>38.293520000000001</v>
      </c>
      <c r="O128" s="75">
        <v>146.55598000000001</v>
      </c>
      <c r="P128" s="75">
        <v>114.15636000000001</v>
      </c>
      <c r="Q128" s="75">
        <v>104.37466000000001</v>
      </c>
      <c r="R128" s="76">
        <f t="shared" si="12"/>
        <v>903.61972000000014</v>
      </c>
      <c r="S128" s="76">
        <f t="shared" si="10"/>
        <v>28.000279999999748</v>
      </c>
      <c r="T128" s="88">
        <f t="shared" si="9"/>
        <v>0.96994452673836995</v>
      </c>
    </row>
    <row r="129" spans="1:21" s="84" customFormat="1" ht="15.4" customHeight="1" x14ac:dyDescent="0.25">
      <c r="A129" s="85" t="s">
        <v>30</v>
      </c>
      <c r="B129" s="86" t="s">
        <v>35</v>
      </c>
      <c r="C129" s="87" t="s">
        <v>25</v>
      </c>
      <c r="D129" s="86" t="s">
        <v>81</v>
      </c>
      <c r="E129" s="75">
        <v>23191.94</v>
      </c>
      <c r="F129" s="75">
        <v>1570.418339999999</v>
      </c>
      <c r="G129" s="75">
        <v>1954.9131599999989</v>
      </c>
      <c r="H129" s="75">
        <v>2284.3723999999988</v>
      </c>
      <c r="I129" s="75">
        <v>2163.1610199999991</v>
      </c>
      <c r="J129" s="75">
        <v>2274.641799999999</v>
      </c>
      <c r="K129" s="75">
        <v>1586.0643</v>
      </c>
      <c r="L129" s="75">
        <v>1176.61796</v>
      </c>
      <c r="M129" s="75">
        <v>1865.925019999999</v>
      </c>
      <c r="N129" s="75">
        <v>2157.3659199999979</v>
      </c>
      <c r="O129" s="75">
        <v>2872.193220000001</v>
      </c>
      <c r="P129" s="75">
        <v>1657.8581999999999</v>
      </c>
      <c r="Q129" s="75">
        <v>1796.2467399999989</v>
      </c>
      <c r="R129" s="76">
        <f t="shared" si="12"/>
        <v>23359.778079999989</v>
      </c>
      <c r="S129" s="76">
        <f t="shared" si="10"/>
        <v>-167.83807999999044</v>
      </c>
      <c r="T129" s="88">
        <f t="shared" si="9"/>
        <v>1.0072369142038136</v>
      </c>
    </row>
    <row r="130" spans="1:21" s="84" customFormat="1" ht="15.4" customHeight="1" x14ac:dyDescent="0.25">
      <c r="A130" s="85" t="s">
        <v>30</v>
      </c>
      <c r="B130" s="86" t="s">
        <v>35</v>
      </c>
      <c r="C130" s="87" t="s">
        <v>26</v>
      </c>
      <c r="D130" s="86" t="s">
        <v>82</v>
      </c>
      <c r="E130" s="75">
        <v>2122.639999999999</v>
      </c>
      <c r="F130" s="75">
        <v>32.527800000000013</v>
      </c>
      <c r="G130" s="75">
        <v>84.684960000000018</v>
      </c>
      <c r="H130" s="75">
        <v>625.32596000000012</v>
      </c>
      <c r="I130" s="75">
        <v>11.62664</v>
      </c>
      <c r="J130" s="75">
        <v>73.025880000000001</v>
      </c>
      <c r="K130" s="75">
        <v>63.032200000000003</v>
      </c>
      <c r="L130" s="75">
        <v>100.77064</v>
      </c>
      <c r="M130" s="75">
        <v>36.187220000000011</v>
      </c>
      <c r="N130" s="75">
        <v>65.403079999999932</v>
      </c>
      <c r="O130" s="75">
        <v>765.77016000000003</v>
      </c>
      <c r="P130" s="75">
        <v>104.13994</v>
      </c>
      <c r="Q130" s="75">
        <v>155.39632000000009</v>
      </c>
      <c r="R130" s="76">
        <f t="shared" si="12"/>
        <v>2117.8908000000001</v>
      </c>
      <c r="S130" s="76">
        <f t="shared" si="10"/>
        <v>4.7491999999988366</v>
      </c>
      <c r="T130" s="88">
        <f t="shared" si="9"/>
        <v>0.9977625975200699</v>
      </c>
    </row>
    <row r="131" spans="1:21" s="94" customFormat="1" ht="15.4" customHeight="1" x14ac:dyDescent="0.25">
      <c r="A131" s="89" t="s">
        <v>31</v>
      </c>
      <c r="B131" s="90" t="s">
        <v>56</v>
      </c>
      <c r="C131" s="91"/>
      <c r="D131" s="90"/>
      <c r="E131" s="92">
        <f>SUM(E132:E157)</f>
        <v>10394422.224256933</v>
      </c>
      <c r="F131" s="92">
        <f>SUM(F132:F157)</f>
        <v>637801.01450000016</v>
      </c>
      <c r="G131" s="92">
        <f t="shared" ref="G131:Q131" si="14">SUM(G132:G157)</f>
        <v>698149.54925000004</v>
      </c>
      <c r="H131" s="92">
        <f t="shared" si="14"/>
        <v>695017.62475000019</v>
      </c>
      <c r="I131" s="92">
        <f t="shared" si="14"/>
        <v>732402.2219106314</v>
      </c>
      <c r="J131" s="92">
        <f t="shared" si="14"/>
        <v>789332.56775000016</v>
      </c>
      <c r="K131" s="92">
        <f t="shared" si="14"/>
        <v>789778.91479445074</v>
      </c>
      <c r="L131" s="92">
        <f t="shared" si="14"/>
        <v>659379.66075000004</v>
      </c>
      <c r="M131" s="92">
        <f t="shared" si="14"/>
        <v>722227.92200000014</v>
      </c>
      <c r="N131" s="92">
        <f t="shared" si="14"/>
        <v>815843.54513607395</v>
      </c>
      <c r="O131" s="92">
        <f t="shared" si="14"/>
        <v>1212175.0101090719</v>
      </c>
      <c r="P131" s="92">
        <f t="shared" si="14"/>
        <v>1064698.1269170588</v>
      </c>
      <c r="Q131" s="92">
        <f t="shared" si="14"/>
        <v>1103190.9537589161</v>
      </c>
      <c r="R131" s="95">
        <f t="shared" si="12"/>
        <v>9919997.1116262022</v>
      </c>
      <c r="S131" s="95">
        <f t="shared" si="10"/>
        <v>474425.11263073049</v>
      </c>
      <c r="T131" s="93">
        <f t="shared" ref="T131:T192" si="15">R131/E131</f>
        <v>0.95435772163232035</v>
      </c>
    </row>
    <row r="132" spans="1:21" s="84" customFormat="1" ht="15.4" customHeight="1" x14ac:dyDescent="0.25">
      <c r="A132" s="80" t="s">
        <v>31</v>
      </c>
      <c r="B132" s="80" t="s">
        <v>34</v>
      </c>
      <c r="C132" s="81" t="s">
        <v>2</v>
      </c>
      <c r="D132" s="80" t="s">
        <v>57</v>
      </c>
      <c r="E132" s="75">
        <v>50424.000000000007</v>
      </c>
      <c r="F132" s="75"/>
      <c r="G132" s="75"/>
      <c r="H132" s="75"/>
      <c r="I132" s="75"/>
      <c r="J132" s="75">
        <v>17688</v>
      </c>
      <c r="K132" s="75"/>
      <c r="L132" s="75"/>
      <c r="M132" s="75"/>
      <c r="N132" s="75"/>
      <c r="O132" s="76">
        <v>14619</v>
      </c>
      <c r="P132" s="105">
        <v>21044.1</v>
      </c>
      <c r="Q132" s="75"/>
      <c r="R132" s="76">
        <f t="shared" si="12"/>
        <v>53351.1</v>
      </c>
      <c r="S132" s="76">
        <f t="shared" ref="S132:S193" si="16">E132-R132</f>
        <v>-2927.0999999999913</v>
      </c>
      <c r="T132" s="82">
        <f t="shared" si="15"/>
        <v>1.058049738219895</v>
      </c>
      <c r="U132" s="83"/>
    </row>
    <row r="133" spans="1:21" s="84" customFormat="1" ht="15.4" customHeight="1" x14ac:dyDescent="0.25">
      <c r="A133" s="85" t="s">
        <v>31</v>
      </c>
      <c r="B133" s="86" t="s">
        <v>34</v>
      </c>
      <c r="C133" s="87" t="s">
        <v>3</v>
      </c>
      <c r="D133" s="86" t="s">
        <v>58</v>
      </c>
      <c r="E133" s="75">
        <v>18010.025000000001</v>
      </c>
      <c r="F133" s="75">
        <v>0</v>
      </c>
      <c r="G133" s="75">
        <v>0</v>
      </c>
      <c r="H133" s="75">
        <v>18010.080000000009</v>
      </c>
      <c r="I133" s="75">
        <v>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75">
        <v>0</v>
      </c>
      <c r="P133" s="75">
        <v>0</v>
      </c>
      <c r="Q133" s="75">
        <v>0</v>
      </c>
      <c r="R133" s="76">
        <f t="shared" si="12"/>
        <v>18010.080000000009</v>
      </c>
      <c r="S133" s="76">
        <f t="shared" si="16"/>
        <v>-5.5000000007566996E-2</v>
      </c>
      <c r="T133" s="88">
        <f t="shared" si="15"/>
        <v>1.0000030538547287</v>
      </c>
    </row>
    <row r="134" spans="1:21" s="84" customFormat="1" ht="15.4" customHeight="1" x14ac:dyDescent="0.25">
      <c r="A134" s="85" t="s">
        <v>31</v>
      </c>
      <c r="B134" s="86" t="s">
        <v>34</v>
      </c>
      <c r="C134" s="87">
        <v>1551</v>
      </c>
      <c r="D134" s="86" t="s">
        <v>59</v>
      </c>
      <c r="E134" s="75">
        <v>817860.16350693104</v>
      </c>
      <c r="F134" s="75">
        <v>0</v>
      </c>
      <c r="G134" s="75">
        <v>0</v>
      </c>
      <c r="H134" s="75">
        <v>0</v>
      </c>
      <c r="I134" s="75">
        <v>2845.9119106316298</v>
      </c>
      <c r="J134" s="75">
        <v>0</v>
      </c>
      <c r="K134" s="75">
        <v>8645.0695444507255</v>
      </c>
      <c r="L134" s="75">
        <v>0</v>
      </c>
      <c r="M134" s="75">
        <v>0</v>
      </c>
      <c r="N134" s="75">
        <v>36171.200636074129</v>
      </c>
      <c r="O134" s="75">
        <v>152779.48735907179</v>
      </c>
      <c r="P134" s="75">
        <v>158141.4186670584</v>
      </c>
      <c r="Q134" s="75">
        <v>161673.75450891591</v>
      </c>
      <c r="R134" s="76">
        <f t="shared" si="12"/>
        <v>520256.84262620262</v>
      </c>
      <c r="S134" s="76">
        <f t="shared" si="16"/>
        <v>297603.32088072842</v>
      </c>
      <c r="T134" s="88">
        <f t="shared" si="15"/>
        <v>0.63611955422229538</v>
      </c>
    </row>
    <row r="135" spans="1:21" s="84" customFormat="1" ht="15.4" customHeight="1" x14ac:dyDescent="0.25">
      <c r="A135" s="85" t="s">
        <v>31</v>
      </c>
      <c r="B135" s="86" t="s">
        <v>34</v>
      </c>
      <c r="C135" s="87" t="s">
        <v>4</v>
      </c>
      <c r="D135" s="86" t="s">
        <v>60</v>
      </c>
      <c r="E135" s="75">
        <v>82500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1540</v>
      </c>
      <c r="L135" s="75">
        <v>20559.91575</v>
      </c>
      <c r="M135" s="75">
        <v>8778.9350000000013</v>
      </c>
      <c r="N135" s="75">
        <v>16932.712500000001</v>
      </c>
      <c r="O135" s="75">
        <v>4867.7475000000004</v>
      </c>
      <c r="P135" s="75">
        <v>12433.740000000002</v>
      </c>
      <c r="Q135" s="75">
        <v>17386.82</v>
      </c>
      <c r="R135" s="76">
        <f t="shared" si="12"/>
        <v>82499.870750000002</v>
      </c>
      <c r="S135" s="76">
        <f t="shared" si="16"/>
        <v>0.12924999999813735</v>
      </c>
      <c r="T135" s="88">
        <f t="shared" si="15"/>
        <v>0.99999843333333338</v>
      </c>
    </row>
    <row r="136" spans="1:21" s="84" customFormat="1" ht="15.4" customHeight="1" x14ac:dyDescent="0.25">
      <c r="A136" s="85" t="s">
        <v>31</v>
      </c>
      <c r="B136" s="86" t="s">
        <v>35</v>
      </c>
      <c r="C136" s="87" t="s">
        <v>5</v>
      </c>
      <c r="D136" s="86" t="s">
        <v>61</v>
      </c>
      <c r="E136" s="75">
        <v>1749153.4</v>
      </c>
      <c r="F136" s="75">
        <v>129314.337</v>
      </c>
      <c r="G136" s="75">
        <v>133970.533</v>
      </c>
      <c r="H136" s="75">
        <v>133174.97175</v>
      </c>
      <c r="I136" s="75">
        <v>157797.22500000001</v>
      </c>
      <c r="J136" s="75">
        <v>153850.09474999999</v>
      </c>
      <c r="K136" s="75">
        <v>163954.85375000001</v>
      </c>
      <c r="L136" s="75">
        <v>154172.11775</v>
      </c>
      <c r="M136" s="75">
        <v>153842.7925000001</v>
      </c>
      <c r="N136" s="75">
        <v>164783.14575</v>
      </c>
      <c r="O136" s="75">
        <v>190734.89550000001</v>
      </c>
      <c r="P136" s="75">
        <v>156992.7287500001</v>
      </c>
      <c r="Q136" s="75">
        <v>180224.28150000001</v>
      </c>
      <c r="R136" s="76">
        <f t="shared" si="12"/>
        <v>1872811.977</v>
      </c>
      <c r="S136" s="76">
        <f t="shared" si="16"/>
        <v>-123658.57700000005</v>
      </c>
      <c r="T136" s="88">
        <f t="shared" si="15"/>
        <v>1.0706962448233528</v>
      </c>
    </row>
    <row r="137" spans="1:21" s="84" customFormat="1" ht="15.4" customHeight="1" x14ac:dyDescent="0.25">
      <c r="A137" s="85" t="s">
        <v>31</v>
      </c>
      <c r="B137" s="86" t="s">
        <v>35</v>
      </c>
      <c r="C137" s="87" t="s">
        <v>6</v>
      </c>
      <c r="D137" s="86" t="s">
        <v>62</v>
      </c>
      <c r="E137" s="75">
        <v>2138052.125</v>
      </c>
      <c r="F137" s="75">
        <v>137371.25049999999</v>
      </c>
      <c r="G137" s="75">
        <v>143192.709</v>
      </c>
      <c r="H137" s="75">
        <v>142326.26925000001</v>
      </c>
      <c r="I137" s="75">
        <v>153799.36825</v>
      </c>
      <c r="J137" s="75">
        <v>145296.47824999999</v>
      </c>
      <c r="K137" s="75">
        <v>167409.77000000011</v>
      </c>
      <c r="L137" s="75">
        <v>182918.1145</v>
      </c>
      <c r="M137" s="75">
        <v>155485.25025000001</v>
      </c>
      <c r="N137" s="75">
        <v>169870.10699999999</v>
      </c>
      <c r="O137" s="75">
        <v>190089.1575</v>
      </c>
      <c r="P137" s="75">
        <v>155558.39475000001</v>
      </c>
      <c r="Q137" s="75">
        <v>176034.08350000001</v>
      </c>
      <c r="R137" s="76">
        <f t="shared" si="12"/>
        <v>1919350.9527500002</v>
      </c>
      <c r="S137" s="76">
        <f t="shared" si="16"/>
        <v>218701.17224999983</v>
      </c>
      <c r="T137" s="88">
        <f t="shared" si="15"/>
        <v>0.89771008400929431</v>
      </c>
    </row>
    <row r="138" spans="1:21" s="84" customFormat="1" ht="15.4" customHeight="1" x14ac:dyDescent="0.25">
      <c r="A138" s="85" t="s">
        <v>31</v>
      </c>
      <c r="B138" s="86" t="s">
        <v>35</v>
      </c>
      <c r="C138" s="87" t="s">
        <v>7</v>
      </c>
      <c r="D138" s="86" t="s">
        <v>63</v>
      </c>
      <c r="E138" s="75">
        <v>74190.775000000023</v>
      </c>
      <c r="F138" s="75">
        <v>6352.4367500000017</v>
      </c>
      <c r="G138" s="75">
        <v>4906.55</v>
      </c>
      <c r="H138" s="75">
        <v>5219.8190000000004</v>
      </c>
      <c r="I138" s="75">
        <v>5643.6535000000003</v>
      </c>
      <c r="J138" s="75">
        <v>7978.5750000000007</v>
      </c>
      <c r="K138" s="75">
        <v>13301.2</v>
      </c>
      <c r="L138" s="75">
        <v>4952.8000000000011</v>
      </c>
      <c r="M138" s="75">
        <v>7614.4750000000013</v>
      </c>
      <c r="N138" s="75">
        <v>4729.9750000000004</v>
      </c>
      <c r="O138" s="75">
        <v>5714</v>
      </c>
      <c r="P138" s="75">
        <v>5688.9250000000011</v>
      </c>
      <c r="Q138" s="75">
        <v>10999.174999999999</v>
      </c>
      <c r="R138" s="76">
        <f t="shared" si="12"/>
        <v>83101.584250000014</v>
      </c>
      <c r="S138" s="76">
        <f t="shared" si="16"/>
        <v>-8910.8092499999912</v>
      </c>
      <c r="T138" s="88">
        <f t="shared" si="15"/>
        <v>1.1201067012711485</v>
      </c>
    </row>
    <row r="139" spans="1:21" s="84" customFormat="1" ht="15.4" customHeight="1" x14ac:dyDescent="0.25">
      <c r="A139" s="85" t="s">
        <v>31</v>
      </c>
      <c r="B139" s="86" t="s">
        <v>35</v>
      </c>
      <c r="C139" s="87" t="s">
        <v>8</v>
      </c>
      <c r="D139" s="86" t="s">
        <v>64</v>
      </c>
      <c r="E139" s="75">
        <v>188979.75</v>
      </c>
      <c r="F139" s="75">
        <v>621.5</v>
      </c>
      <c r="G139" s="75">
        <v>5677.9250000000011</v>
      </c>
      <c r="H139" s="75">
        <v>1169.8499999999999</v>
      </c>
      <c r="I139" s="75">
        <v>1908.056</v>
      </c>
      <c r="J139" s="75">
        <v>51016.350000000013</v>
      </c>
      <c r="K139" s="75">
        <v>25850.000000000011</v>
      </c>
      <c r="L139" s="75">
        <v>583.60900000000015</v>
      </c>
      <c r="M139" s="75">
        <v>1554.569</v>
      </c>
      <c r="N139" s="75">
        <v>19091.710999999999</v>
      </c>
      <c r="O139" s="75">
        <v>73707.455250000014</v>
      </c>
      <c r="P139" s="75">
        <v>2878.7577500000011</v>
      </c>
      <c r="Q139" s="75">
        <v>3924.8862500000009</v>
      </c>
      <c r="R139" s="76">
        <f t="shared" si="12"/>
        <v>187984.66925000004</v>
      </c>
      <c r="S139" s="76">
        <f t="shared" si="16"/>
        <v>995.08074999996461</v>
      </c>
      <c r="T139" s="88">
        <f t="shared" si="15"/>
        <v>0.9947344583215928</v>
      </c>
    </row>
    <row r="140" spans="1:21" s="84" customFormat="1" ht="15.4" customHeight="1" x14ac:dyDescent="0.25">
      <c r="A140" s="85" t="s">
        <v>31</v>
      </c>
      <c r="B140" s="86" t="s">
        <v>35</v>
      </c>
      <c r="C140" s="87" t="s">
        <v>9</v>
      </c>
      <c r="D140" s="86" t="s">
        <v>65</v>
      </c>
      <c r="E140" s="75">
        <v>13110</v>
      </c>
      <c r="F140" s="75">
        <v>1480.9787500000009</v>
      </c>
      <c r="G140" s="75">
        <v>850.67400000000009</v>
      </c>
      <c r="H140" s="75">
        <v>1931.795250000001</v>
      </c>
      <c r="I140" s="75">
        <v>399.09100000000012</v>
      </c>
      <c r="J140" s="75">
        <v>1325.8712499999999</v>
      </c>
      <c r="K140" s="75">
        <v>722.57524999999998</v>
      </c>
      <c r="L140" s="75">
        <v>358.30850000000009</v>
      </c>
      <c r="M140" s="75">
        <v>493.44074999999992</v>
      </c>
      <c r="N140" s="75">
        <v>635.88800000000037</v>
      </c>
      <c r="O140" s="75">
        <v>609.72075000000007</v>
      </c>
      <c r="P140" s="75">
        <v>3200.6402500000008</v>
      </c>
      <c r="Q140" s="75">
        <v>3417.1334999999999</v>
      </c>
      <c r="R140" s="76">
        <f t="shared" si="12"/>
        <v>15426.117250000003</v>
      </c>
      <c r="S140" s="76">
        <f t="shared" si="16"/>
        <v>-2316.117250000003</v>
      </c>
      <c r="T140" s="88">
        <f t="shared" si="15"/>
        <v>1.1766679824561406</v>
      </c>
    </row>
    <row r="141" spans="1:21" s="84" customFormat="1" ht="15.4" customHeight="1" x14ac:dyDescent="0.25">
      <c r="A141" s="85" t="s">
        <v>31</v>
      </c>
      <c r="B141" s="86" t="s">
        <v>35</v>
      </c>
      <c r="C141" s="87" t="s">
        <v>10</v>
      </c>
      <c r="D141" s="86" t="s">
        <v>66</v>
      </c>
      <c r="E141" s="75">
        <v>1359124.0607499999</v>
      </c>
      <c r="F141" s="75">
        <v>94492.255749999997</v>
      </c>
      <c r="G141" s="75">
        <v>97067.804250000016</v>
      </c>
      <c r="H141" s="75">
        <v>97395.885000000038</v>
      </c>
      <c r="I141" s="75">
        <v>108663.56075</v>
      </c>
      <c r="J141" s="75">
        <v>105868.74774999999</v>
      </c>
      <c r="K141" s="75">
        <v>118304.046</v>
      </c>
      <c r="L141" s="75">
        <v>116794.1712500001</v>
      </c>
      <c r="M141" s="75">
        <v>108618.82875</v>
      </c>
      <c r="N141" s="75">
        <v>116344.81525</v>
      </c>
      <c r="O141" s="75">
        <v>131992.93274999989</v>
      </c>
      <c r="P141" s="75">
        <v>109799.03425</v>
      </c>
      <c r="Q141" s="75">
        <v>127938.3900000001</v>
      </c>
      <c r="R141" s="76">
        <f t="shared" si="12"/>
        <v>1333280.4717500003</v>
      </c>
      <c r="S141" s="76">
        <f t="shared" si="16"/>
        <v>25843.588999999687</v>
      </c>
      <c r="T141" s="88">
        <f t="shared" si="15"/>
        <v>0.98098511405519628</v>
      </c>
    </row>
    <row r="142" spans="1:21" s="84" customFormat="1" ht="15.4" customHeight="1" x14ac:dyDescent="0.25">
      <c r="A142" s="85" t="s">
        <v>31</v>
      </c>
      <c r="B142" s="86" t="s">
        <v>35</v>
      </c>
      <c r="C142" s="87" t="s">
        <v>11</v>
      </c>
      <c r="D142" s="86" t="s">
        <v>67</v>
      </c>
      <c r="E142" s="75">
        <v>334332.875</v>
      </c>
      <c r="F142" s="75">
        <v>20867.518250000001</v>
      </c>
      <c r="G142" s="75">
        <v>24561.548499999979</v>
      </c>
      <c r="H142" s="75">
        <v>27679.226249999989</v>
      </c>
      <c r="I142" s="75">
        <v>26705.859749999981</v>
      </c>
      <c r="J142" s="75">
        <v>18197.571999999989</v>
      </c>
      <c r="K142" s="75">
        <v>23733.44100000001</v>
      </c>
      <c r="L142" s="75">
        <v>12171.9725</v>
      </c>
      <c r="M142" s="75">
        <v>27140.333500000001</v>
      </c>
      <c r="N142" s="75">
        <v>29420.19950000001</v>
      </c>
      <c r="O142" s="75">
        <v>29783.59874999999</v>
      </c>
      <c r="P142" s="75">
        <v>37906.463499999983</v>
      </c>
      <c r="Q142" s="75">
        <v>41679.010249999999</v>
      </c>
      <c r="R142" s="76">
        <f t="shared" si="12"/>
        <v>319846.74374999997</v>
      </c>
      <c r="S142" s="76">
        <f t="shared" si="16"/>
        <v>14486.131250000035</v>
      </c>
      <c r="T142" s="88">
        <f t="shared" si="15"/>
        <v>0.95667153207712508</v>
      </c>
    </row>
    <row r="143" spans="1:21" s="84" customFormat="1" ht="15.4" customHeight="1" x14ac:dyDescent="0.25">
      <c r="A143" s="85" t="s">
        <v>31</v>
      </c>
      <c r="B143" s="86" t="s">
        <v>35</v>
      </c>
      <c r="C143" s="87" t="s">
        <v>12</v>
      </c>
      <c r="D143" s="86" t="s">
        <v>68</v>
      </c>
      <c r="E143" s="75">
        <v>54409.100000000013</v>
      </c>
      <c r="F143" s="75">
        <v>2394.2105000000001</v>
      </c>
      <c r="G143" s="75">
        <v>4499.8002500000002</v>
      </c>
      <c r="H143" s="75">
        <v>3368.1477500000001</v>
      </c>
      <c r="I143" s="75">
        <v>2535.7365</v>
      </c>
      <c r="J143" s="75">
        <v>4287.2775000000001</v>
      </c>
      <c r="K143" s="75">
        <v>6065.6517500000009</v>
      </c>
      <c r="L143" s="75">
        <v>6889.3605000000016</v>
      </c>
      <c r="M143" s="75">
        <v>5054.1452499999987</v>
      </c>
      <c r="N143" s="75">
        <v>7888.490499999999</v>
      </c>
      <c r="O143" s="75">
        <v>5291.4202500000001</v>
      </c>
      <c r="P143" s="75">
        <v>3454.1430000000009</v>
      </c>
      <c r="Q143" s="75">
        <v>1772.1714999999999</v>
      </c>
      <c r="R143" s="76">
        <f t="shared" si="12"/>
        <v>53500.555250000005</v>
      </c>
      <c r="S143" s="76">
        <f t="shared" si="16"/>
        <v>908.54475000000821</v>
      </c>
      <c r="T143" s="88">
        <f t="shared" si="15"/>
        <v>0.98330160304066772</v>
      </c>
    </row>
    <row r="144" spans="1:21" s="84" customFormat="1" ht="15.4" customHeight="1" x14ac:dyDescent="0.25">
      <c r="A144" s="85" t="s">
        <v>31</v>
      </c>
      <c r="B144" s="86" t="s">
        <v>35</v>
      </c>
      <c r="C144" s="87" t="s">
        <v>13</v>
      </c>
      <c r="D144" s="86" t="s">
        <v>69</v>
      </c>
      <c r="E144" s="75">
        <v>25627.25</v>
      </c>
      <c r="F144" s="75">
        <v>993.46500000000015</v>
      </c>
      <c r="G144" s="75">
        <v>2224.4392499999999</v>
      </c>
      <c r="H144" s="75">
        <v>5392.0514999999996</v>
      </c>
      <c r="I144" s="75">
        <v>1568.9849999999999</v>
      </c>
      <c r="J144" s="75">
        <v>1060.8399999999999</v>
      </c>
      <c r="K144" s="75">
        <v>1239.4222500000001</v>
      </c>
      <c r="L144" s="75">
        <v>477.95</v>
      </c>
      <c r="M144" s="75">
        <v>1383.66525</v>
      </c>
      <c r="N144" s="75">
        <v>1617.41525</v>
      </c>
      <c r="O144" s="75">
        <v>3019.0635000000011</v>
      </c>
      <c r="P144" s="75">
        <v>2231.630000000001</v>
      </c>
      <c r="Q144" s="75">
        <v>3784.3100000000009</v>
      </c>
      <c r="R144" s="76">
        <f t="shared" si="12"/>
        <v>24993.237000000005</v>
      </c>
      <c r="S144" s="76">
        <f t="shared" si="16"/>
        <v>634.01299999999537</v>
      </c>
      <c r="T144" s="88">
        <f t="shared" si="15"/>
        <v>0.9752602015432793</v>
      </c>
    </row>
    <row r="145" spans="1:21" s="84" customFormat="1" ht="15.4" customHeight="1" x14ac:dyDescent="0.25">
      <c r="A145" s="85" t="s">
        <v>31</v>
      </c>
      <c r="B145" s="86" t="s">
        <v>35</v>
      </c>
      <c r="C145" s="87" t="s">
        <v>14</v>
      </c>
      <c r="D145" s="86" t="s">
        <v>70</v>
      </c>
      <c r="E145" s="75">
        <v>881253.72500000033</v>
      </c>
      <c r="F145" s="75">
        <v>85457.039250000045</v>
      </c>
      <c r="G145" s="75">
        <v>78110.040250000035</v>
      </c>
      <c r="H145" s="75">
        <v>76953.453500000076</v>
      </c>
      <c r="I145" s="75">
        <v>65305.130000000063</v>
      </c>
      <c r="J145" s="75">
        <v>65909.384750000056</v>
      </c>
      <c r="K145" s="75">
        <v>65108.359249999987</v>
      </c>
      <c r="L145" s="75">
        <v>49929.838750000003</v>
      </c>
      <c r="M145" s="75">
        <v>57878.947499999973</v>
      </c>
      <c r="N145" s="75">
        <v>44715.643500000042</v>
      </c>
      <c r="O145" s="75">
        <v>70958.233749999854</v>
      </c>
      <c r="P145" s="75">
        <v>82264.715499999904</v>
      </c>
      <c r="Q145" s="75">
        <v>99782.520749999996</v>
      </c>
      <c r="R145" s="76">
        <f t="shared" si="12"/>
        <v>842373.30675000011</v>
      </c>
      <c r="S145" s="76">
        <f t="shared" si="16"/>
        <v>38880.418250000221</v>
      </c>
      <c r="T145" s="88">
        <f t="shared" si="15"/>
        <v>0.95588056294457058</v>
      </c>
    </row>
    <row r="146" spans="1:21" s="84" customFormat="1" ht="15.4" customHeight="1" x14ac:dyDescent="0.25">
      <c r="A146" s="85" t="s">
        <v>31</v>
      </c>
      <c r="B146" s="86" t="s">
        <v>35</v>
      </c>
      <c r="C146" s="87" t="s">
        <v>15</v>
      </c>
      <c r="D146" s="86" t="s">
        <v>71</v>
      </c>
      <c r="E146" s="75">
        <v>918752.07499999972</v>
      </c>
      <c r="F146" s="75">
        <v>66802.823749999996</v>
      </c>
      <c r="G146" s="75">
        <v>66714.085000000021</v>
      </c>
      <c r="H146" s="75">
        <v>89409.241250000036</v>
      </c>
      <c r="I146" s="75">
        <v>96676.069249999869</v>
      </c>
      <c r="J146" s="75">
        <v>97002.464000000153</v>
      </c>
      <c r="K146" s="75">
        <v>69612.231249999953</v>
      </c>
      <c r="L146" s="75">
        <v>48497.543999999987</v>
      </c>
      <c r="M146" s="75">
        <v>71425.160750000039</v>
      </c>
      <c r="N146" s="75">
        <v>69287.891749999981</v>
      </c>
      <c r="O146" s="75">
        <v>80818.770250000001</v>
      </c>
      <c r="P146" s="75">
        <v>85714.257000000027</v>
      </c>
      <c r="Q146" s="75">
        <v>79444.291750000019</v>
      </c>
      <c r="R146" s="76">
        <f t="shared" si="12"/>
        <v>921404.83</v>
      </c>
      <c r="S146" s="76">
        <f t="shared" si="16"/>
        <v>-2652.7550000002375</v>
      </c>
      <c r="T146" s="88">
        <f t="shared" si="15"/>
        <v>1.0028873458598722</v>
      </c>
    </row>
    <row r="147" spans="1:21" s="84" customFormat="1" ht="15.4" customHeight="1" x14ac:dyDescent="0.25">
      <c r="A147" s="85" t="s">
        <v>31</v>
      </c>
      <c r="B147" s="86" t="s">
        <v>35</v>
      </c>
      <c r="C147" s="87" t="s">
        <v>16</v>
      </c>
      <c r="D147" s="86" t="s">
        <v>72</v>
      </c>
      <c r="E147" s="75">
        <v>233814.52500000011</v>
      </c>
      <c r="F147" s="75">
        <v>25749.581000000009</v>
      </c>
      <c r="G147" s="75">
        <v>11478.203</v>
      </c>
      <c r="H147" s="75">
        <v>10276.904</v>
      </c>
      <c r="I147" s="75">
        <v>8239.4537500000024</v>
      </c>
      <c r="J147" s="75">
        <v>15520.073249999999</v>
      </c>
      <c r="K147" s="75">
        <v>10439.239250000001</v>
      </c>
      <c r="L147" s="75">
        <v>10769.75575</v>
      </c>
      <c r="M147" s="75">
        <v>43544.847500000011</v>
      </c>
      <c r="N147" s="75">
        <v>4080.58475</v>
      </c>
      <c r="O147" s="75">
        <v>11548.625</v>
      </c>
      <c r="P147" s="75">
        <v>48491.13225000001</v>
      </c>
      <c r="Q147" s="75">
        <v>31230.12875</v>
      </c>
      <c r="R147" s="76">
        <f t="shared" si="12"/>
        <v>231368.52825000006</v>
      </c>
      <c r="S147" s="76">
        <f t="shared" si="16"/>
        <v>2445.9967500000494</v>
      </c>
      <c r="T147" s="88">
        <f t="shared" si="15"/>
        <v>0.9895387305386607</v>
      </c>
    </row>
    <row r="148" spans="1:21" s="84" customFormat="1" ht="15.4" customHeight="1" x14ac:dyDescent="0.25">
      <c r="A148" s="85" t="s">
        <v>31</v>
      </c>
      <c r="B148" s="86" t="s">
        <v>35</v>
      </c>
      <c r="C148" s="87" t="s">
        <v>17</v>
      </c>
      <c r="D148" s="86" t="s">
        <v>73</v>
      </c>
      <c r="E148" s="75">
        <v>231016.97500000001</v>
      </c>
      <c r="F148" s="75">
        <v>7882.652250000001</v>
      </c>
      <c r="G148" s="75">
        <v>6285.0142500000002</v>
      </c>
      <c r="H148" s="75">
        <v>9376.3505000000005</v>
      </c>
      <c r="I148" s="75">
        <v>7509.334249999999</v>
      </c>
      <c r="J148" s="75">
        <v>3513.8175000000001</v>
      </c>
      <c r="K148" s="75">
        <v>6706.9862500000008</v>
      </c>
      <c r="L148" s="75">
        <v>6428.0925000000007</v>
      </c>
      <c r="M148" s="75">
        <v>7400.9362500000007</v>
      </c>
      <c r="N148" s="75">
        <v>16716.19125</v>
      </c>
      <c r="O148" s="75">
        <v>10638.861750000009</v>
      </c>
      <c r="P148" s="75">
        <v>51080.200750000018</v>
      </c>
      <c r="Q148" s="75">
        <v>50970.569500000027</v>
      </c>
      <c r="R148" s="76">
        <f t="shared" si="12"/>
        <v>184509.00700000004</v>
      </c>
      <c r="S148" s="76">
        <f t="shared" si="16"/>
        <v>46507.967999999964</v>
      </c>
      <c r="T148" s="88">
        <f t="shared" si="15"/>
        <v>0.79868159904699665</v>
      </c>
    </row>
    <row r="149" spans="1:21" s="84" customFormat="1" ht="15.4" customHeight="1" x14ac:dyDescent="0.25">
      <c r="A149" s="85" t="s">
        <v>31</v>
      </c>
      <c r="B149" s="86" t="s">
        <v>35</v>
      </c>
      <c r="C149" s="87" t="s">
        <v>18</v>
      </c>
      <c r="D149" s="86" t="s">
        <v>74</v>
      </c>
      <c r="E149" s="75">
        <v>532525.85000000009</v>
      </c>
      <c r="F149" s="75">
        <v>22228.490750000001</v>
      </c>
      <c r="G149" s="75">
        <v>79651.261999999988</v>
      </c>
      <c r="H149" s="75">
        <v>28421.45075</v>
      </c>
      <c r="I149" s="75">
        <v>38649.675000000003</v>
      </c>
      <c r="J149" s="75">
        <v>35061.492000000013</v>
      </c>
      <c r="K149" s="75">
        <v>32844.451500000003</v>
      </c>
      <c r="L149" s="75">
        <v>14274.907249999989</v>
      </c>
      <c r="M149" s="75">
        <v>25085.186000000009</v>
      </c>
      <c r="N149" s="75">
        <v>31648.065500000019</v>
      </c>
      <c r="O149" s="75">
        <v>147537.73449999999</v>
      </c>
      <c r="P149" s="75">
        <v>61064.563000000009</v>
      </c>
      <c r="Q149" s="75">
        <v>39037.820500000009</v>
      </c>
      <c r="R149" s="76">
        <f t="shared" si="12"/>
        <v>555505.09875</v>
      </c>
      <c r="S149" s="76">
        <f t="shared" si="16"/>
        <v>-22979.248749999912</v>
      </c>
      <c r="T149" s="88">
        <f t="shared" si="15"/>
        <v>1.0431514240106841</v>
      </c>
    </row>
    <row r="150" spans="1:21" s="84" customFormat="1" ht="15.4" customHeight="1" x14ac:dyDescent="0.25">
      <c r="A150" s="85" t="s">
        <v>31</v>
      </c>
      <c r="B150" s="86" t="s">
        <v>35</v>
      </c>
      <c r="C150" s="87" t="s">
        <v>19</v>
      </c>
      <c r="D150" s="86" t="s">
        <v>75</v>
      </c>
      <c r="E150" s="75">
        <v>35188.150000000009</v>
      </c>
      <c r="F150" s="75">
        <v>2344.82825</v>
      </c>
      <c r="G150" s="75">
        <v>1999.9537499999999</v>
      </c>
      <c r="H150" s="75">
        <v>1651.1895</v>
      </c>
      <c r="I150" s="75">
        <v>1813.2617499999999</v>
      </c>
      <c r="J150" s="75">
        <v>2454.6367500000001</v>
      </c>
      <c r="K150" s="75">
        <v>1911.702</v>
      </c>
      <c r="L150" s="75">
        <v>935.15550000000007</v>
      </c>
      <c r="M150" s="75">
        <v>1765.3097499999999</v>
      </c>
      <c r="N150" s="75">
        <v>4381.9405000000024</v>
      </c>
      <c r="O150" s="75">
        <v>4873.911000000001</v>
      </c>
      <c r="P150" s="75">
        <v>4753.094000000001</v>
      </c>
      <c r="Q150" s="75">
        <v>3107.2272500000008</v>
      </c>
      <c r="R150" s="76">
        <f t="shared" si="12"/>
        <v>31992.210000000003</v>
      </c>
      <c r="S150" s="76">
        <f t="shared" si="16"/>
        <v>3195.940000000006</v>
      </c>
      <c r="T150" s="88">
        <f t="shared" si="15"/>
        <v>0.9091756741971373</v>
      </c>
    </row>
    <row r="151" spans="1:21" s="84" customFormat="1" ht="15.4" customHeight="1" x14ac:dyDescent="0.25">
      <c r="A151" s="85" t="s">
        <v>31</v>
      </c>
      <c r="B151" s="86" t="s">
        <v>35</v>
      </c>
      <c r="C151" s="87" t="s">
        <v>20</v>
      </c>
      <c r="D151" s="86" t="s">
        <v>76</v>
      </c>
      <c r="E151" s="75">
        <v>352432.65</v>
      </c>
      <c r="F151" s="75">
        <v>12497.6065</v>
      </c>
      <c r="G151" s="75">
        <v>14830.938499999989</v>
      </c>
      <c r="H151" s="75">
        <v>18750.085749999991</v>
      </c>
      <c r="I151" s="75">
        <v>36809.299499999986</v>
      </c>
      <c r="J151" s="75">
        <v>35075.573750000003</v>
      </c>
      <c r="K151" s="75">
        <v>23939.468000000001</v>
      </c>
      <c r="L151" s="75">
        <v>15763.26475</v>
      </c>
      <c r="M151" s="75">
        <v>32070.48974999999</v>
      </c>
      <c r="N151" s="75">
        <v>59338.522500000006</v>
      </c>
      <c r="O151" s="75">
        <v>43938.871249999997</v>
      </c>
      <c r="P151" s="75">
        <v>32010.754499999999</v>
      </c>
      <c r="Q151" s="75">
        <v>36967.148749999978</v>
      </c>
      <c r="R151" s="76">
        <f t="shared" si="12"/>
        <v>361992.02349999989</v>
      </c>
      <c r="S151" s="76">
        <f t="shared" si="16"/>
        <v>-9559.3734999998705</v>
      </c>
      <c r="T151" s="88">
        <f t="shared" si="15"/>
        <v>1.0271239724809829</v>
      </c>
    </row>
    <row r="152" spans="1:21" s="84" customFormat="1" ht="15.4" customHeight="1" x14ac:dyDescent="0.25">
      <c r="A152" s="85" t="s">
        <v>31</v>
      </c>
      <c r="B152" s="86" t="s">
        <v>35</v>
      </c>
      <c r="C152" s="87" t="s">
        <v>21</v>
      </c>
      <c r="D152" s="86" t="s">
        <v>77</v>
      </c>
      <c r="E152" s="75">
        <v>78042.25</v>
      </c>
      <c r="F152" s="75">
        <v>7202.1895000000004</v>
      </c>
      <c r="G152" s="75">
        <v>5719.9752500000013</v>
      </c>
      <c r="H152" s="75">
        <v>1124.5135</v>
      </c>
      <c r="I152" s="75">
        <v>261.04649999999998</v>
      </c>
      <c r="J152" s="75">
        <v>2875.5210000000011</v>
      </c>
      <c r="K152" s="75">
        <v>32159.67975000001</v>
      </c>
      <c r="L152" s="75">
        <v>2796.0515</v>
      </c>
      <c r="M152" s="75">
        <v>1251.1400000000001</v>
      </c>
      <c r="N152" s="75">
        <v>973.5</v>
      </c>
      <c r="O152" s="75">
        <v>2833.6467499999999</v>
      </c>
      <c r="P152" s="75">
        <v>14008.634749999999</v>
      </c>
      <c r="Q152" s="75">
        <v>8135.7535000000007</v>
      </c>
      <c r="R152" s="76">
        <f t="shared" si="12"/>
        <v>79341.652000000016</v>
      </c>
      <c r="S152" s="76">
        <f t="shared" si="16"/>
        <v>-1299.4020000000164</v>
      </c>
      <c r="T152" s="88">
        <f t="shared" si="15"/>
        <v>1.016649981260151</v>
      </c>
    </row>
    <row r="153" spans="1:21" s="84" customFormat="1" ht="15.4" customHeight="1" x14ac:dyDescent="0.25">
      <c r="A153" s="85" t="s">
        <v>31</v>
      </c>
      <c r="B153" s="86" t="s">
        <v>35</v>
      </c>
      <c r="C153" s="87" t="s">
        <v>22</v>
      </c>
      <c r="D153" s="86" t="s">
        <v>78</v>
      </c>
      <c r="E153" s="75">
        <v>15821.3</v>
      </c>
      <c r="F153" s="75">
        <v>1720.00125</v>
      </c>
      <c r="G153" s="75">
        <v>658.96325000000013</v>
      </c>
      <c r="H153" s="75">
        <v>2747.52225</v>
      </c>
      <c r="I153" s="75">
        <v>136.53749999999999</v>
      </c>
      <c r="J153" s="75">
        <v>1545.579750000001</v>
      </c>
      <c r="K153" s="75">
        <v>216.85675000000001</v>
      </c>
      <c r="L153" s="75">
        <v>50.528500000000001</v>
      </c>
      <c r="M153" s="75">
        <v>17.423999999999999</v>
      </c>
      <c r="N153" s="75">
        <v>57.862750000000013</v>
      </c>
      <c r="O153" s="75">
        <v>1269.45775</v>
      </c>
      <c r="P153" s="75">
        <v>967.02100000000019</v>
      </c>
      <c r="Q153" s="75">
        <v>5198.7182500000008</v>
      </c>
      <c r="R153" s="76">
        <f t="shared" si="12"/>
        <v>14586.473000000002</v>
      </c>
      <c r="S153" s="76">
        <f t="shared" si="16"/>
        <v>1234.8269999999975</v>
      </c>
      <c r="T153" s="88">
        <f t="shared" si="15"/>
        <v>0.92195160953903932</v>
      </c>
    </row>
    <row r="154" spans="1:21" s="84" customFormat="1" ht="15.4" customHeight="1" x14ac:dyDescent="0.25">
      <c r="A154" s="85" t="s">
        <v>31</v>
      </c>
      <c r="B154" s="86" t="s">
        <v>35</v>
      </c>
      <c r="C154" s="87" t="s">
        <v>23</v>
      </c>
      <c r="D154" s="86" t="s">
        <v>79</v>
      </c>
      <c r="E154" s="75">
        <v>43189.69999999999</v>
      </c>
      <c r="F154" s="75">
        <v>1415.9449999999999</v>
      </c>
      <c r="G154" s="75">
        <v>1335.89525</v>
      </c>
      <c r="H154" s="75">
        <v>1479.3585</v>
      </c>
      <c r="I154" s="75">
        <v>726.23949999999991</v>
      </c>
      <c r="J154" s="75">
        <v>8883.8792500000018</v>
      </c>
      <c r="K154" s="75">
        <v>5449.7575000000024</v>
      </c>
      <c r="L154" s="75">
        <v>2862.6752499999998</v>
      </c>
      <c r="M154" s="75">
        <v>952.62650000000008</v>
      </c>
      <c r="N154" s="75">
        <v>1071.9617499999999</v>
      </c>
      <c r="O154" s="75">
        <v>7948.7752500000006</v>
      </c>
      <c r="P154" s="75">
        <v>2401.4552500000009</v>
      </c>
      <c r="Q154" s="75">
        <v>6196.0357499999991</v>
      </c>
      <c r="R154" s="76">
        <f t="shared" si="12"/>
        <v>40724.604749999999</v>
      </c>
      <c r="S154" s="76">
        <f t="shared" si="16"/>
        <v>2465.0952499999912</v>
      </c>
      <c r="T154" s="88">
        <f t="shared" si="15"/>
        <v>0.94292400155592671</v>
      </c>
    </row>
    <row r="155" spans="1:21" s="84" customFormat="1" ht="15.4" customHeight="1" x14ac:dyDescent="0.25">
      <c r="A155" s="85" t="s">
        <v>31</v>
      </c>
      <c r="B155" s="86" t="s">
        <v>35</v>
      </c>
      <c r="C155" s="87" t="s">
        <v>24</v>
      </c>
      <c r="D155" s="86" t="s">
        <v>80</v>
      </c>
      <c r="E155" s="75">
        <v>6842.6250000000027</v>
      </c>
      <c r="F155" s="75">
        <v>444.09300000000007</v>
      </c>
      <c r="G155" s="75">
        <v>1666.2909999999999</v>
      </c>
      <c r="H155" s="75">
        <v>164.45275000000001</v>
      </c>
      <c r="I155" s="75">
        <v>433.75750000000011</v>
      </c>
      <c r="J155" s="75">
        <v>137.5275</v>
      </c>
      <c r="K155" s="75">
        <v>285.01100000000002</v>
      </c>
      <c r="L155" s="75">
        <v>458.40575000000001</v>
      </c>
      <c r="M155" s="75">
        <v>206.07124999999999</v>
      </c>
      <c r="N155" s="75">
        <v>309.72700000000009</v>
      </c>
      <c r="O155" s="75">
        <v>1185.37925</v>
      </c>
      <c r="P155" s="75">
        <v>923.32350000000008</v>
      </c>
      <c r="Q155" s="75">
        <v>813.03200000000015</v>
      </c>
      <c r="R155" s="76">
        <f t="shared" si="12"/>
        <v>7027.0715000000009</v>
      </c>
      <c r="S155" s="76">
        <f t="shared" si="16"/>
        <v>-184.4464999999982</v>
      </c>
      <c r="T155" s="88">
        <f t="shared" si="15"/>
        <v>1.0269555178020129</v>
      </c>
    </row>
    <row r="156" spans="1:21" s="84" customFormat="1" ht="15.4" customHeight="1" x14ac:dyDescent="0.25">
      <c r="A156" s="85" t="s">
        <v>31</v>
      </c>
      <c r="B156" s="86" t="s">
        <v>35</v>
      </c>
      <c r="C156" s="87" t="s">
        <v>25</v>
      </c>
      <c r="D156" s="86" t="s">
        <v>81</v>
      </c>
      <c r="E156" s="75">
        <v>142879</v>
      </c>
      <c r="F156" s="75">
        <v>9904.7190000000028</v>
      </c>
      <c r="G156" s="75">
        <v>12110.6985</v>
      </c>
      <c r="H156" s="75">
        <v>13937.22325000001</v>
      </c>
      <c r="I156" s="75">
        <v>13880.93075000001</v>
      </c>
      <c r="J156" s="75">
        <v>14192.161249999999</v>
      </c>
      <c r="K156" s="75">
        <v>9985.4714999999997</v>
      </c>
      <c r="L156" s="75">
        <v>5983.9000000000005</v>
      </c>
      <c r="M156" s="75">
        <v>10370.65675</v>
      </c>
      <c r="N156" s="75">
        <v>15246.998</v>
      </c>
      <c r="O156" s="75">
        <v>19227.762000000021</v>
      </c>
      <c r="P156" s="75">
        <v>10856.5815</v>
      </c>
      <c r="Q156" s="75">
        <v>12216.808999999999</v>
      </c>
      <c r="R156" s="76">
        <f t="shared" si="12"/>
        <v>147913.91150000002</v>
      </c>
      <c r="S156" s="76">
        <f t="shared" si="16"/>
        <v>-5034.9115000000165</v>
      </c>
      <c r="T156" s="88">
        <f t="shared" si="15"/>
        <v>1.0352389889346931</v>
      </c>
    </row>
    <row r="157" spans="1:21" s="84" customFormat="1" ht="15.4" customHeight="1" x14ac:dyDescent="0.25">
      <c r="A157" s="85" t="s">
        <v>31</v>
      </c>
      <c r="B157" s="86" t="s">
        <v>35</v>
      </c>
      <c r="C157" s="87" t="s">
        <v>26</v>
      </c>
      <c r="D157" s="86" t="s">
        <v>82</v>
      </c>
      <c r="E157" s="75">
        <v>16889.874999999989</v>
      </c>
      <c r="F157" s="75">
        <v>263.09249999999997</v>
      </c>
      <c r="G157" s="75">
        <v>636.24600000000009</v>
      </c>
      <c r="H157" s="75">
        <v>5057.7835000000023</v>
      </c>
      <c r="I157" s="75">
        <v>94.039000000000016</v>
      </c>
      <c r="J157" s="75">
        <v>590.65050000000008</v>
      </c>
      <c r="K157" s="75">
        <v>353.67124999999999</v>
      </c>
      <c r="L157" s="75">
        <v>751.22150000000011</v>
      </c>
      <c r="M157" s="75">
        <v>292.69074999999998</v>
      </c>
      <c r="N157" s="75">
        <v>528.99549999999999</v>
      </c>
      <c r="O157" s="75">
        <v>6186.5025000000014</v>
      </c>
      <c r="P157" s="75">
        <v>832.41800000000023</v>
      </c>
      <c r="Q157" s="75">
        <v>1256.8820000000001</v>
      </c>
      <c r="R157" s="76">
        <f t="shared" si="12"/>
        <v>16844.193000000003</v>
      </c>
      <c r="S157" s="76">
        <f t="shared" si="16"/>
        <v>45.681999999986147</v>
      </c>
      <c r="T157" s="88">
        <f t="shared" si="15"/>
        <v>0.99729530265913835</v>
      </c>
    </row>
    <row r="158" spans="1:21" s="94" customFormat="1" ht="15.4" customHeight="1" x14ac:dyDescent="0.25">
      <c r="A158" s="89" t="s">
        <v>32</v>
      </c>
      <c r="B158" s="90" t="s">
        <v>56</v>
      </c>
      <c r="C158" s="91"/>
      <c r="D158" s="90"/>
      <c r="E158" s="92">
        <f>SUM(E159:E185)</f>
        <v>10429502.60908366</v>
      </c>
      <c r="F158" s="92">
        <f>SUM(F159:F185)</f>
        <v>651232.75524000009</v>
      </c>
      <c r="G158" s="92">
        <f t="shared" ref="G158:Q158" si="17">SUM(G159:G185)</f>
        <v>682232.75069999998</v>
      </c>
      <c r="H158" s="92">
        <f t="shared" si="17"/>
        <v>675625.27905999997</v>
      </c>
      <c r="I158" s="92">
        <f t="shared" si="17"/>
        <v>715692.62555767945</v>
      </c>
      <c r="J158" s="92">
        <f t="shared" si="17"/>
        <v>771969.34538000019</v>
      </c>
      <c r="K158" s="92">
        <f t="shared" si="17"/>
        <v>766628.92469210678</v>
      </c>
      <c r="L158" s="92">
        <f t="shared" si="17"/>
        <v>633269.38362000033</v>
      </c>
      <c r="M158" s="92">
        <f t="shared" si="17"/>
        <v>697014.87808000005</v>
      </c>
      <c r="N158" s="92">
        <f t="shared" si="17"/>
        <v>810747.01534588239</v>
      </c>
      <c r="O158" s="92">
        <f t="shared" si="17"/>
        <v>1236127.3449382316</v>
      </c>
      <c r="P158" s="92">
        <f t="shared" si="17"/>
        <v>1094068.1667422426</v>
      </c>
      <c r="Q158" s="92">
        <f t="shared" si="17"/>
        <v>1129170.9311513633</v>
      </c>
      <c r="R158" s="92">
        <f>SUM(R159:R185)</f>
        <v>9863779.400507506</v>
      </c>
      <c r="S158" s="92">
        <f t="shared" ref="S158" si="18">SUM(S159:S185)</f>
        <v>565723.20857615105</v>
      </c>
      <c r="T158" s="93">
        <f t="shared" si="15"/>
        <v>0.94575741243082556</v>
      </c>
    </row>
    <row r="159" spans="1:21" s="94" customFormat="1" ht="15.4" customHeight="1" x14ac:dyDescent="0.25">
      <c r="A159" s="96" t="s">
        <v>32</v>
      </c>
      <c r="B159" s="97" t="s">
        <v>34</v>
      </c>
      <c r="C159" s="98">
        <v>1553</v>
      </c>
      <c r="D159" s="97" t="s">
        <v>105</v>
      </c>
      <c r="E159" s="92">
        <v>30468</v>
      </c>
      <c r="F159" s="99">
        <v>30467.599999999999</v>
      </c>
      <c r="G159" s="92">
        <v>0</v>
      </c>
      <c r="H159" s="92">
        <v>0</v>
      </c>
      <c r="I159" s="92">
        <v>0</v>
      </c>
      <c r="J159" s="99">
        <v>0</v>
      </c>
      <c r="K159" s="92">
        <v>0</v>
      </c>
      <c r="L159" s="92">
        <v>0</v>
      </c>
      <c r="M159" s="92">
        <v>0</v>
      </c>
      <c r="N159" s="92">
        <v>0</v>
      </c>
      <c r="O159" s="92">
        <v>0</v>
      </c>
      <c r="P159" s="92">
        <v>0</v>
      </c>
      <c r="Q159" s="92"/>
      <c r="R159" s="76">
        <f t="shared" si="12"/>
        <v>30467.599999999999</v>
      </c>
      <c r="S159" s="76">
        <f t="shared" si="16"/>
        <v>0.40000000000145519</v>
      </c>
      <c r="T159" s="93"/>
    </row>
    <row r="160" spans="1:21" s="84" customFormat="1" ht="15.4" customHeight="1" x14ac:dyDescent="0.25">
      <c r="A160" s="80" t="s">
        <v>32</v>
      </c>
      <c r="B160" s="80" t="s">
        <v>34</v>
      </c>
      <c r="C160" s="81" t="s">
        <v>2</v>
      </c>
      <c r="D160" s="80" t="s">
        <v>57</v>
      </c>
      <c r="E160" s="75">
        <v>50240.639999999999</v>
      </c>
      <c r="F160" s="75"/>
      <c r="G160" s="75"/>
      <c r="H160" s="75"/>
      <c r="I160" s="75"/>
      <c r="J160" s="75">
        <v>17623.68</v>
      </c>
      <c r="K160" s="75"/>
      <c r="L160" s="75"/>
      <c r="M160" s="75"/>
      <c r="N160" s="75"/>
      <c r="O160" s="76">
        <v>14565.84</v>
      </c>
      <c r="P160" s="105">
        <v>20967.576000000001</v>
      </c>
      <c r="Q160" s="75"/>
      <c r="R160" s="76">
        <f t="shared" si="12"/>
        <v>53157.096000000005</v>
      </c>
      <c r="S160" s="76">
        <f t="shared" si="16"/>
        <v>-2916.4560000000056</v>
      </c>
      <c r="T160" s="82">
        <f t="shared" si="15"/>
        <v>1.0580497382198955</v>
      </c>
      <c r="U160" s="83"/>
    </row>
    <row r="161" spans="1:20" s="84" customFormat="1" ht="15.4" customHeight="1" x14ac:dyDescent="0.25">
      <c r="A161" s="85" t="s">
        <v>32</v>
      </c>
      <c r="B161" s="86" t="s">
        <v>34</v>
      </c>
      <c r="C161" s="87" t="s">
        <v>3</v>
      </c>
      <c r="D161" s="86" t="s">
        <v>58</v>
      </c>
      <c r="E161" s="75">
        <v>17944.534</v>
      </c>
      <c r="F161" s="75">
        <v>0</v>
      </c>
      <c r="G161" s="75">
        <v>0</v>
      </c>
      <c r="H161" s="75">
        <v>17944.588800000001</v>
      </c>
      <c r="I161" s="75">
        <v>0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6">
        <f t="shared" ref="R161:R212" si="19">SUM(F161:Q161)</f>
        <v>17944.588800000001</v>
      </c>
      <c r="S161" s="76">
        <f t="shared" si="16"/>
        <v>-5.4800000001705484E-2</v>
      </c>
      <c r="T161" s="88">
        <f t="shared" si="15"/>
        <v>1.0000030538547282</v>
      </c>
    </row>
    <row r="162" spans="1:20" s="84" customFormat="1" ht="15.4" customHeight="1" x14ac:dyDescent="0.25">
      <c r="A162" s="85" t="s">
        <v>32</v>
      </c>
      <c r="B162" s="86" t="s">
        <v>34</v>
      </c>
      <c r="C162" s="87">
        <v>1551</v>
      </c>
      <c r="D162" s="86" t="s">
        <v>59</v>
      </c>
      <c r="E162" s="75">
        <v>1064681.2314636579</v>
      </c>
      <c r="F162" s="75">
        <v>0</v>
      </c>
      <c r="G162" s="75">
        <v>0</v>
      </c>
      <c r="H162" s="75">
        <v>0</v>
      </c>
      <c r="I162" s="75">
        <v>3704.776357679511</v>
      </c>
      <c r="J162" s="75">
        <v>0</v>
      </c>
      <c r="K162" s="75">
        <v>11254.055032106669</v>
      </c>
      <c r="L162" s="75">
        <v>0</v>
      </c>
      <c r="M162" s="75">
        <v>0</v>
      </c>
      <c r="N162" s="75">
        <v>47087.265225882467</v>
      </c>
      <c r="O162" s="75">
        <v>198886.63123823181</v>
      </c>
      <c r="P162" s="75">
        <v>205866.73356224279</v>
      </c>
      <c r="Q162" s="75">
        <v>210465.0889313634</v>
      </c>
      <c r="R162" s="76">
        <f t="shared" si="19"/>
        <v>677264.55034750665</v>
      </c>
      <c r="S162" s="76">
        <f t="shared" si="16"/>
        <v>387416.68111615127</v>
      </c>
      <c r="T162" s="88">
        <f t="shared" si="15"/>
        <v>0.63611955422229549</v>
      </c>
    </row>
    <row r="163" spans="1:20" s="84" customFormat="1" ht="15.4" customHeight="1" x14ac:dyDescent="0.25">
      <c r="A163" s="85" t="s">
        <v>32</v>
      </c>
      <c r="B163" s="86" t="s">
        <v>34</v>
      </c>
      <c r="C163" s="87" t="s">
        <v>4</v>
      </c>
      <c r="D163" s="86" t="s">
        <v>60</v>
      </c>
      <c r="E163" s="75">
        <v>82200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1534.4</v>
      </c>
      <c r="L163" s="75">
        <v>20485.152419999999</v>
      </c>
      <c r="M163" s="75">
        <v>8747.0115999999998</v>
      </c>
      <c r="N163" s="75">
        <v>16871.138999999999</v>
      </c>
      <c r="O163" s="75">
        <v>4850.0465999999997</v>
      </c>
      <c r="P163" s="75">
        <v>12388.526400000001</v>
      </c>
      <c r="Q163" s="75">
        <v>17323.5952</v>
      </c>
      <c r="R163" s="76">
        <f t="shared" si="19"/>
        <v>82199.871220000001</v>
      </c>
      <c r="S163" s="76">
        <f t="shared" si="16"/>
        <v>0.12877999999909662</v>
      </c>
      <c r="T163" s="88">
        <f t="shared" si="15"/>
        <v>0.99999843333333338</v>
      </c>
    </row>
    <row r="164" spans="1:20" s="84" customFormat="1" ht="15.4" customHeight="1" x14ac:dyDescent="0.25">
      <c r="A164" s="85" t="s">
        <v>32</v>
      </c>
      <c r="B164" s="86" t="s">
        <v>35</v>
      </c>
      <c r="C164" s="87" t="s">
        <v>5</v>
      </c>
      <c r="D164" s="86" t="s">
        <v>61</v>
      </c>
      <c r="E164" s="75">
        <v>1695067.024</v>
      </c>
      <c r="F164" s="75">
        <v>124909.33352</v>
      </c>
      <c r="G164" s="75">
        <v>129448.59288</v>
      </c>
      <c r="H164" s="75">
        <v>128532.14234000001</v>
      </c>
      <c r="I164" s="75">
        <v>152170.90872000001</v>
      </c>
      <c r="J164" s="75">
        <v>148474.48706000001</v>
      </c>
      <c r="K164" s="75">
        <v>157870.52794000009</v>
      </c>
      <c r="L164" s="75">
        <v>148872.05010000011</v>
      </c>
      <c r="M164" s="75">
        <v>148484.66068</v>
      </c>
      <c r="N164" s="75">
        <v>159482.50282000011</v>
      </c>
      <c r="O164" s="75">
        <v>184152.9504399999</v>
      </c>
      <c r="P164" s="75">
        <v>151690.54561999999</v>
      </c>
      <c r="Q164" s="75">
        <v>174130.0962000002</v>
      </c>
      <c r="R164" s="76">
        <f t="shared" si="19"/>
        <v>1808218.7983200003</v>
      </c>
      <c r="S164" s="76">
        <f t="shared" si="16"/>
        <v>-113151.77432000032</v>
      </c>
      <c r="T164" s="88">
        <f t="shared" si="15"/>
        <v>1.0667535694564962</v>
      </c>
    </row>
    <row r="165" spans="1:20" s="84" customFormat="1" ht="15.4" customHeight="1" x14ac:dyDescent="0.25">
      <c r="A165" s="85" t="s">
        <v>32</v>
      </c>
      <c r="B165" s="86" t="s">
        <v>35</v>
      </c>
      <c r="C165" s="87" t="s">
        <v>6</v>
      </c>
      <c r="D165" s="86" t="s">
        <v>62</v>
      </c>
      <c r="E165" s="75">
        <v>2130277.39</v>
      </c>
      <c r="F165" s="75">
        <v>136871.71867999999</v>
      </c>
      <c r="G165" s="75">
        <v>142672.00824000011</v>
      </c>
      <c r="H165" s="75">
        <v>141808.71917999999</v>
      </c>
      <c r="I165" s="75">
        <v>153240.09782</v>
      </c>
      <c r="J165" s="75">
        <v>144768.12742000009</v>
      </c>
      <c r="K165" s="75">
        <v>166801.00720000011</v>
      </c>
      <c r="L165" s="75">
        <v>182252.95772000009</v>
      </c>
      <c r="M165" s="75">
        <v>154919.84933999999</v>
      </c>
      <c r="N165" s="75">
        <v>169252.39752</v>
      </c>
      <c r="O165" s="75">
        <v>189397.92420000001</v>
      </c>
      <c r="P165" s="75">
        <v>154992.72786000001</v>
      </c>
      <c r="Q165" s="75">
        <v>175393.95955999999</v>
      </c>
      <c r="R165" s="76">
        <f t="shared" si="19"/>
        <v>1912371.4947400005</v>
      </c>
      <c r="S165" s="76">
        <f t="shared" si="16"/>
        <v>217905.89525999967</v>
      </c>
      <c r="T165" s="88">
        <f t="shared" si="15"/>
        <v>0.89771008400929442</v>
      </c>
    </row>
    <row r="166" spans="1:20" s="84" customFormat="1" ht="15.4" customHeight="1" x14ac:dyDescent="0.25">
      <c r="A166" s="85" t="s">
        <v>32</v>
      </c>
      <c r="B166" s="86" t="s">
        <v>35</v>
      </c>
      <c r="C166" s="87" t="s">
        <v>7</v>
      </c>
      <c r="D166" s="86" t="s">
        <v>63</v>
      </c>
      <c r="E166" s="75">
        <v>73038.810000000012</v>
      </c>
      <c r="F166" s="75">
        <v>6329.3369800000019</v>
      </c>
      <c r="G166" s="75">
        <v>4888.7080000000014</v>
      </c>
      <c r="H166" s="75">
        <v>5200.8378400000011</v>
      </c>
      <c r="I166" s="75">
        <v>5541.0307600000006</v>
      </c>
      <c r="J166" s="75">
        <v>7850.9220000000023</v>
      </c>
      <c r="K166" s="75">
        <v>13233.103999999999</v>
      </c>
      <c r="L166" s="75">
        <v>4743.4880000000003</v>
      </c>
      <c r="M166" s="75">
        <v>7586.7860000000001</v>
      </c>
      <c r="N166" s="75">
        <v>4633.0660000000007</v>
      </c>
      <c r="O166" s="75">
        <v>5589.6</v>
      </c>
      <c r="P166" s="75">
        <v>5602.4780000000001</v>
      </c>
      <c r="Q166" s="75">
        <v>10959.178</v>
      </c>
      <c r="R166" s="76">
        <f t="shared" si="19"/>
        <v>82158.535580000011</v>
      </c>
      <c r="S166" s="76">
        <f t="shared" si="16"/>
        <v>-9119.7255799999984</v>
      </c>
      <c r="T166" s="88">
        <f t="shared" si="15"/>
        <v>1.1248613658957478</v>
      </c>
    </row>
    <row r="167" spans="1:20" s="84" customFormat="1" ht="15.4" customHeight="1" x14ac:dyDescent="0.25">
      <c r="A167" s="85" t="s">
        <v>32</v>
      </c>
      <c r="B167" s="86" t="s">
        <v>35</v>
      </c>
      <c r="C167" s="87" t="s">
        <v>8</v>
      </c>
      <c r="D167" s="86" t="s">
        <v>64</v>
      </c>
      <c r="E167" s="75">
        <v>186399.46</v>
      </c>
      <c r="F167" s="75">
        <v>619.24</v>
      </c>
      <c r="G167" s="75">
        <v>5657.2780000000002</v>
      </c>
      <c r="H167" s="75">
        <v>1165.596</v>
      </c>
      <c r="I167" s="75">
        <v>1852.24</v>
      </c>
      <c r="J167" s="75">
        <v>50830.836000000018</v>
      </c>
      <c r="K167" s="75">
        <v>25756</v>
      </c>
      <c r="L167" s="75">
        <v>401.13600000000008</v>
      </c>
      <c r="M167" s="75">
        <v>1135.4559999999999</v>
      </c>
      <c r="N167" s="75">
        <v>18737.216</v>
      </c>
      <c r="O167" s="75">
        <v>73439.428140000033</v>
      </c>
      <c r="P167" s="75">
        <v>2868.2895400000011</v>
      </c>
      <c r="Q167" s="75">
        <v>3217.6230999999998</v>
      </c>
      <c r="R167" s="76">
        <f t="shared" si="19"/>
        <v>185680.33878000005</v>
      </c>
      <c r="S167" s="76">
        <f t="shared" si="16"/>
        <v>719.1212199999427</v>
      </c>
      <c r="T167" s="88">
        <f t="shared" si="15"/>
        <v>0.99614204236428616</v>
      </c>
    </row>
    <row r="168" spans="1:20" s="84" customFormat="1" ht="15.4" customHeight="1" x14ac:dyDescent="0.25">
      <c r="A168" s="85" t="s">
        <v>32</v>
      </c>
      <c r="B168" s="86" t="s">
        <v>35</v>
      </c>
      <c r="C168" s="87" t="s">
        <v>9</v>
      </c>
      <c r="D168" s="86" t="s">
        <v>65</v>
      </c>
      <c r="E168" s="75">
        <v>12494.4</v>
      </c>
      <c r="F168" s="75">
        <v>1454.5700999999999</v>
      </c>
      <c r="G168" s="75">
        <v>847.58064000000013</v>
      </c>
      <c r="H168" s="75">
        <v>1924.77054</v>
      </c>
      <c r="I168" s="75">
        <v>397.63976000000008</v>
      </c>
      <c r="J168" s="75">
        <v>1321.0499</v>
      </c>
      <c r="K168" s="75">
        <v>711.36702000000025</v>
      </c>
      <c r="L168" s="75">
        <v>339.77643999999998</v>
      </c>
      <c r="M168" s="75">
        <v>491.64641999999998</v>
      </c>
      <c r="N168" s="75">
        <v>633.57567999999981</v>
      </c>
      <c r="O168" s="75">
        <v>569.18842000000006</v>
      </c>
      <c r="P168" s="75">
        <v>3178.7589399999988</v>
      </c>
      <c r="Q168" s="75">
        <v>3399.5015600000011</v>
      </c>
      <c r="R168" s="76">
        <f t="shared" si="19"/>
        <v>15269.42542</v>
      </c>
      <c r="S168" s="76">
        <f t="shared" si="16"/>
        <v>-2775.0254199999999</v>
      </c>
      <c r="T168" s="88">
        <f t="shared" si="15"/>
        <v>1.2221015350877193</v>
      </c>
    </row>
    <row r="169" spans="1:20" s="84" customFormat="1" ht="15.4" customHeight="1" x14ac:dyDescent="0.25">
      <c r="A169" s="85" t="s">
        <v>32</v>
      </c>
      <c r="B169" s="86" t="s">
        <v>35</v>
      </c>
      <c r="C169" s="87" t="s">
        <v>10</v>
      </c>
      <c r="D169" s="86" t="s">
        <v>66</v>
      </c>
      <c r="E169" s="75">
        <v>1335819.9056200001</v>
      </c>
      <c r="F169" s="75">
        <v>92812.044660000029</v>
      </c>
      <c r="G169" s="75">
        <v>95351.076620000036</v>
      </c>
      <c r="H169" s="75">
        <v>95636.127040000007</v>
      </c>
      <c r="I169" s="75">
        <v>106532.92346000001</v>
      </c>
      <c r="J169" s="75">
        <v>103822.57025999999</v>
      </c>
      <c r="K169" s="75">
        <v>116010.93144</v>
      </c>
      <c r="L169" s="75">
        <v>114702.87462</v>
      </c>
      <c r="M169" s="75">
        <v>106590.47442</v>
      </c>
      <c r="N169" s="75">
        <v>114305.71709999999</v>
      </c>
      <c r="O169" s="75">
        <v>129487.6680199999</v>
      </c>
      <c r="P169" s="75">
        <v>107764.02190000009</v>
      </c>
      <c r="Q169" s="75">
        <v>125620.1552799999</v>
      </c>
      <c r="R169" s="76">
        <f t="shared" si="19"/>
        <v>1308636.58482</v>
      </c>
      <c r="S169" s="76">
        <f t="shared" si="16"/>
        <v>27183.320800000103</v>
      </c>
      <c r="T169" s="88">
        <f t="shared" si="15"/>
        <v>0.97965045985193389</v>
      </c>
    </row>
    <row r="170" spans="1:20" s="84" customFormat="1" ht="15.4" customHeight="1" x14ac:dyDescent="0.25">
      <c r="A170" s="85" t="s">
        <v>32</v>
      </c>
      <c r="B170" s="86" t="s">
        <v>35</v>
      </c>
      <c r="C170" s="87" t="s">
        <v>11</v>
      </c>
      <c r="D170" s="86" t="s">
        <v>67</v>
      </c>
      <c r="E170" s="75">
        <v>321885.60999999993</v>
      </c>
      <c r="F170" s="75">
        <v>19401.038540000001</v>
      </c>
      <c r="G170" s="75">
        <v>24058.652199999979</v>
      </c>
      <c r="H170" s="75">
        <v>26417.01677999998</v>
      </c>
      <c r="I170" s="75">
        <v>26219.90665999999</v>
      </c>
      <c r="J170" s="75">
        <v>17429.392079999991</v>
      </c>
      <c r="K170" s="75">
        <v>22565.642639999991</v>
      </c>
      <c r="L170" s="75">
        <v>11667.725560000001</v>
      </c>
      <c r="M170" s="75">
        <v>26266.60996000002</v>
      </c>
      <c r="N170" s="75">
        <v>28684.802439999989</v>
      </c>
      <c r="O170" s="75">
        <v>28559.70226000002</v>
      </c>
      <c r="P170" s="75">
        <v>35942.163720000011</v>
      </c>
      <c r="Q170" s="75">
        <v>40265.568619999976</v>
      </c>
      <c r="R170" s="76">
        <f t="shared" si="19"/>
        <v>307478.22145999997</v>
      </c>
      <c r="S170" s="76">
        <f t="shared" si="16"/>
        <v>14407.388539999956</v>
      </c>
      <c r="T170" s="88">
        <f t="shared" si="15"/>
        <v>0.95524065664196678</v>
      </c>
    </row>
    <row r="171" spans="1:20" s="84" customFormat="1" ht="15.4" customHeight="1" x14ac:dyDescent="0.25">
      <c r="A171" s="85" t="s">
        <v>32</v>
      </c>
      <c r="B171" s="86" t="s">
        <v>35</v>
      </c>
      <c r="C171" s="87" t="s">
        <v>12</v>
      </c>
      <c r="D171" s="86" t="s">
        <v>68</v>
      </c>
      <c r="E171" s="75">
        <v>54110.616000000009</v>
      </c>
      <c r="F171" s="75">
        <v>2385.504280000001</v>
      </c>
      <c r="G171" s="75">
        <v>4483.4373399999986</v>
      </c>
      <c r="H171" s="75">
        <v>3355.8999399999998</v>
      </c>
      <c r="I171" s="75">
        <v>2526.5156400000001</v>
      </c>
      <c r="J171" s="75">
        <v>4271.6874000000007</v>
      </c>
      <c r="K171" s="75">
        <v>5943.1613800000014</v>
      </c>
      <c r="L171" s="75">
        <v>6864.3082800000011</v>
      </c>
      <c r="M171" s="75">
        <v>5035.7665400000014</v>
      </c>
      <c r="N171" s="75">
        <v>7859.8050800000055</v>
      </c>
      <c r="O171" s="75">
        <v>5226.7445399999997</v>
      </c>
      <c r="P171" s="75">
        <v>3441.58248</v>
      </c>
      <c r="Q171" s="75">
        <v>1765.7272399999999</v>
      </c>
      <c r="R171" s="76">
        <f t="shared" si="19"/>
        <v>53160.14014000001</v>
      </c>
      <c r="S171" s="76">
        <f t="shared" si="16"/>
        <v>950.47585999999865</v>
      </c>
      <c r="T171" s="88">
        <f t="shared" si="15"/>
        <v>0.9824345769783881</v>
      </c>
    </row>
    <row r="172" spans="1:20" s="84" customFormat="1" ht="15.4" customHeight="1" x14ac:dyDescent="0.25">
      <c r="A172" s="85" t="s">
        <v>32</v>
      </c>
      <c r="B172" s="86" t="s">
        <v>35</v>
      </c>
      <c r="C172" s="87" t="s">
        <v>13</v>
      </c>
      <c r="D172" s="86" t="s">
        <v>69</v>
      </c>
      <c r="E172" s="75">
        <v>25534.06</v>
      </c>
      <c r="F172" s="75">
        <v>989.85240000000022</v>
      </c>
      <c r="G172" s="75">
        <v>2216.3503799999999</v>
      </c>
      <c r="H172" s="75">
        <v>5372.4440400000003</v>
      </c>
      <c r="I172" s="75">
        <v>1563.2796000000001</v>
      </c>
      <c r="J172" s="75">
        <v>1056.9824000000001</v>
      </c>
      <c r="K172" s="75">
        <v>1234.91526</v>
      </c>
      <c r="L172" s="75">
        <v>476.21199999999999</v>
      </c>
      <c r="M172" s="75">
        <v>1378.63374</v>
      </c>
      <c r="N172" s="75">
        <v>1611.5337400000001</v>
      </c>
      <c r="O172" s="75">
        <v>2918.4123600000012</v>
      </c>
      <c r="P172" s="75">
        <v>2223.0167999999999</v>
      </c>
      <c r="Q172" s="75">
        <v>3769.4728</v>
      </c>
      <c r="R172" s="76">
        <f t="shared" si="19"/>
        <v>24811.105520000001</v>
      </c>
      <c r="S172" s="76">
        <f t="shared" si="16"/>
        <v>722.95448000000033</v>
      </c>
      <c r="T172" s="88">
        <f t="shared" si="15"/>
        <v>0.97168666165897633</v>
      </c>
    </row>
    <row r="173" spans="1:20" s="84" customFormat="1" ht="15.4" customHeight="1" x14ac:dyDescent="0.25">
      <c r="A173" s="85" t="s">
        <v>32</v>
      </c>
      <c r="B173" s="86" t="s">
        <v>35</v>
      </c>
      <c r="C173" s="87" t="s">
        <v>14</v>
      </c>
      <c r="D173" s="86" t="s">
        <v>70</v>
      </c>
      <c r="E173" s="75">
        <v>878049.16600000032</v>
      </c>
      <c r="F173" s="75">
        <v>85146.286380000063</v>
      </c>
      <c r="G173" s="75">
        <v>77826.00374000016</v>
      </c>
      <c r="H173" s="75">
        <v>76673.622760000013</v>
      </c>
      <c r="I173" s="75">
        <v>65067.656799999939</v>
      </c>
      <c r="J173" s="75">
        <v>65669.714259999964</v>
      </c>
      <c r="K173" s="75">
        <v>64871.601580000002</v>
      </c>
      <c r="L173" s="75">
        <v>49748.275699999976</v>
      </c>
      <c r="M173" s="75">
        <v>57668.478600000017</v>
      </c>
      <c r="N173" s="75">
        <v>44553.041160000073</v>
      </c>
      <c r="O173" s="75">
        <v>70692.23290000009</v>
      </c>
      <c r="P173" s="75">
        <v>81965.571080000067</v>
      </c>
      <c r="Q173" s="75">
        <v>99419.67521999999</v>
      </c>
      <c r="R173" s="76">
        <f t="shared" si="19"/>
        <v>839302.16018000024</v>
      </c>
      <c r="S173" s="76">
        <f t="shared" si="16"/>
        <v>38747.005820000079</v>
      </c>
      <c r="T173" s="88">
        <f t="shared" si="15"/>
        <v>0.95587148496875851</v>
      </c>
    </row>
    <row r="174" spans="1:20" s="84" customFormat="1" ht="15.4" customHeight="1" x14ac:dyDescent="0.25">
      <c r="A174" s="85" t="s">
        <v>32</v>
      </c>
      <c r="B174" s="86" t="s">
        <v>35</v>
      </c>
      <c r="C174" s="87" t="s">
        <v>15</v>
      </c>
      <c r="D174" s="86" t="s">
        <v>71</v>
      </c>
      <c r="E174" s="75">
        <v>910492.41000000061</v>
      </c>
      <c r="F174" s="75">
        <v>66280.09858000002</v>
      </c>
      <c r="G174" s="75">
        <v>66058.451760000011</v>
      </c>
      <c r="H174" s="75">
        <v>88776.490460000074</v>
      </c>
      <c r="I174" s="75">
        <v>95901.948140000008</v>
      </c>
      <c r="J174" s="75">
        <v>96350.138160000104</v>
      </c>
      <c r="K174" s="75">
        <v>68854.849179999961</v>
      </c>
      <c r="L174" s="75">
        <v>47743.349200000019</v>
      </c>
      <c r="M174" s="75">
        <v>70348.099860000046</v>
      </c>
      <c r="N174" s="75">
        <v>68865.310499999992</v>
      </c>
      <c r="O174" s="75">
        <v>80058.128300000128</v>
      </c>
      <c r="P174" s="75">
        <v>85137.751280000011</v>
      </c>
      <c r="Q174" s="75">
        <v>79011.037299999967</v>
      </c>
      <c r="R174" s="76">
        <f t="shared" si="19"/>
        <v>913385.65272000025</v>
      </c>
      <c r="S174" s="76">
        <f t="shared" si="16"/>
        <v>-2893.2427199996309</v>
      </c>
      <c r="T174" s="88">
        <f t="shared" si="15"/>
        <v>1.0031776681367388</v>
      </c>
    </row>
    <row r="175" spans="1:20" s="84" customFormat="1" ht="15.4" customHeight="1" x14ac:dyDescent="0.25">
      <c r="A175" s="85" t="s">
        <v>32</v>
      </c>
      <c r="B175" s="86" t="s">
        <v>35</v>
      </c>
      <c r="C175" s="87" t="s">
        <v>16</v>
      </c>
      <c r="D175" s="86" t="s">
        <v>72</v>
      </c>
      <c r="E175" s="75">
        <v>232908.49400000009</v>
      </c>
      <c r="F175" s="75">
        <v>25655.94616</v>
      </c>
      <c r="G175" s="75">
        <v>11436.464079999991</v>
      </c>
      <c r="H175" s="75">
        <v>10239.533439999999</v>
      </c>
      <c r="I175" s="75">
        <v>8209.4921000000031</v>
      </c>
      <c r="J175" s="75">
        <v>15463.636619999999</v>
      </c>
      <c r="K175" s="75">
        <v>10401.278379999991</v>
      </c>
      <c r="L175" s="75">
        <v>9711.9108199999919</v>
      </c>
      <c r="M175" s="75">
        <v>43386.502600000043</v>
      </c>
      <c r="N175" s="75">
        <v>4065.7462599999999</v>
      </c>
      <c r="O175" s="75">
        <v>11506.63</v>
      </c>
      <c r="P175" s="75">
        <v>48314.800860000003</v>
      </c>
      <c r="Q175" s="75">
        <v>30777.721300000001</v>
      </c>
      <c r="R175" s="76">
        <f t="shared" si="19"/>
        <v>229169.66262000005</v>
      </c>
      <c r="S175" s="76">
        <f t="shared" si="16"/>
        <v>3738.8313800000469</v>
      </c>
      <c r="T175" s="88">
        <f t="shared" si="15"/>
        <v>0.98394720898414278</v>
      </c>
    </row>
    <row r="176" spans="1:20" s="84" customFormat="1" ht="15.4" customHeight="1" x14ac:dyDescent="0.25">
      <c r="A176" s="85" t="s">
        <v>32</v>
      </c>
      <c r="B176" s="86" t="s">
        <v>35</v>
      </c>
      <c r="C176" s="87" t="s">
        <v>17</v>
      </c>
      <c r="D176" s="86" t="s">
        <v>73</v>
      </c>
      <c r="E176" s="75">
        <v>228617.106</v>
      </c>
      <c r="F176" s="75">
        <v>7839.1701400000002</v>
      </c>
      <c r="G176" s="75">
        <v>6112.5098200000011</v>
      </c>
      <c r="H176" s="75">
        <v>9282.237720000001</v>
      </c>
      <c r="I176" s="75">
        <v>7482.027579999999</v>
      </c>
      <c r="J176" s="75">
        <v>3437.828680000001</v>
      </c>
      <c r="K176" s="75">
        <v>6616.483500000003</v>
      </c>
      <c r="L176" s="75">
        <v>6266.8019600000007</v>
      </c>
      <c r="M176" s="75">
        <v>7229.892780000001</v>
      </c>
      <c r="N176" s="75">
        <v>16533.792939999999</v>
      </c>
      <c r="O176" s="75">
        <v>10418.39242</v>
      </c>
      <c r="P176" s="75">
        <v>50719.638580000013</v>
      </c>
      <c r="Q176" s="75">
        <v>49998.396599999993</v>
      </c>
      <c r="R176" s="76">
        <f t="shared" si="19"/>
        <v>181937.17272000003</v>
      </c>
      <c r="S176" s="76">
        <f t="shared" si="16"/>
        <v>46679.933279999968</v>
      </c>
      <c r="T176" s="88">
        <f t="shared" si="15"/>
        <v>0.79581609575619439</v>
      </c>
    </row>
    <row r="177" spans="1:21" s="84" customFormat="1" ht="15.4" customHeight="1" x14ac:dyDescent="0.25">
      <c r="A177" s="85" t="s">
        <v>32</v>
      </c>
      <c r="B177" s="86" t="s">
        <v>35</v>
      </c>
      <c r="C177" s="87" t="s">
        <v>18</v>
      </c>
      <c r="D177" s="86" t="s">
        <v>74</v>
      </c>
      <c r="E177" s="75">
        <v>484937.804</v>
      </c>
      <c r="F177" s="75">
        <v>19116.87314</v>
      </c>
      <c r="G177" s="75">
        <v>76199.575360000046</v>
      </c>
      <c r="H177" s="75">
        <v>24454.678100000019</v>
      </c>
      <c r="I177" s="75">
        <v>35130.351040000009</v>
      </c>
      <c r="J177" s="75">
        <v>32559.430960000002</v>
      </c>
      <c r="K177" s="75">
        <v>29258.284439999999</v>
      </c>
      <c r="L177" s="75">
        <v>8820.8463800000009</v>
      </c>
      <c r="M177" s="75">
        <v>20201.603520000001</v>
      </c>
      <c r="N177" s="75">
        <v>29596.77308000001</v>
      </c>
      <c r="O177" s="75">
        <v>143146.59268</v>
      </c>
      <c r="P177" s="75">
        <v>58286.189680000003</v>
      </c>
      <c r="Q177" s="75">
        <v>35619.786279999993</v>
      </c>
      <c r="R177" s="76">
        <f t="shared" si="19"/>
        <v>512390.98466000007</v>
      </c>
      <c r="S177" s="76">
        <f t="shared" si="16"/>
        <v>-27453.180660000071</v>
      </c>
      <c r="T177" s="88">
        <f t="shared" si="15"/>
        <v>1.0566117560510917</v>
      </c>
    </row>
    <row r="178" spans="1:21" s="84" customFormat="1" ht="15.4" customHeight="1" x14ac:dyDescent="0.25">
      <c r="A178" s="85" t="s">
        <v>32</v>
      </c>
      <c r="B178" s="86" t="s">
        <v>35</v>
      </c>
      <c r="C178" s="87" t="s">
        <v>19</v>
      </c>
      <c r="D178" s="86" t="s">
        <v>75</v>
      </c>
      <c r="E178" s="75">
        <v>34252.74</v>
      </c>
      <c r="F178" s="75">
        <v>2333.6004600000001</v>
      </c>
      <c r="G178" s="75">
        <v>1961.4481800000001</v>
      </c>
      <c r="H178" s="75">
        <v>1570.8365200000001</v>
      </c>
      <c r="I178" s="75">
        <v>1766.1409799999999</v>
      </c>
      <c r="J178" s="75">
        <v>2393.42562</v>
      </c>
      <c r="K178" s="75">
        <v>1783.8276800000001</v>
      </c>
      <c r="L178" s="75">
        <v>823.62755999999979</v>
      </c>
      <c r="M178" s="75">
        <v>1734.4117799999999</v>
      </c>
      <c r="N178" s="75">
        <v>4356.6493200000014</v>
      </c>
      <c r="O178" s="75">
        <v>4806.1791999999996</v>
      </c>
      <c r="P178" s="75">
        <v>4730.7744000000012</v>
      </c>
      <c r="Q178" s="75">
        <v>3070.36454</v>
      </c>
      <c r="R178" s="76">
        <f t="shared" si="19"/>
        <v>31331.286240000001</v>
      </c>
      <c r="S178" s="76">
        <f t="shared" si="16"/>
        <v>2921.4537599999967</v>
      </c>
      <c r="T178" s="88">
        <f t="shared" si="15"/>
        <v>0.91470890328773702</v>
      </c>
    </row>
    <row r="179" spans="1:21" s="84" customFormat="1" ht="15.4" customHeight="1" x14ac:dyDescent="0.25">
      <c r="A179" s="85" t="s">
        <v>32</v>
      </c>
      <c r="B179" s="86" t="s">
        <v>35</v>
      </c>
      <c r="C179" s="87" t="s">
        <v>20</v>
      </c>
      <c r="D179" s="86" t="s">
        <v>76</v>
      </c>
      <c r="E179" s="75">
        <v>306290.89999999991</v>
      </c>
      <c r="F179" s="75">
        <v>9889.7066800000011</v>
      </c>
      <c r="G179" s="75">
        <v>12439.298599999989</v>
      </c>
      <c r="H179" s="75">
        <v>14725.01482</v>
      </c>
      <c r="I179" s="75">
        <v>34437.596840000027</v>
      </c>
      <c r="J179" s="75">
        <v>32054.868180000001</v>
      </c>
      <c r="K179" s="75">
        <v>18937.170239999999</v>
      </c>
      <c r="L179" s="75">
        <v>9768.0479399999967</v>
      </c>
      <c r="M179" s="75">
        <v>24450.151620000001</v>
      </c>
      <c r="N179" s="75">
        <v>56378.289319999938</v>
      </c>
      <c r="O179" s="75">
        <v>40806.970699999983</v>
      </c>
      <c r="P179" s="75">
        <v>29658.87244000001</v>
      </c>
      <c r="Q179" s="75">
        <v>32915.315859999988</v>
      </c>
      <c r="R179" s="76">
        <f t="shared" si="19"/>
        <v>316461.30323999992</v>
      </c>
      <c r="S179" s="76">
        <f t="shared" si="16"/>
        <v>-10170.403240000014</v>
      </c>
      <c r="T179" s="88">
        <f t="shared" si="15"/>
        <v>1.0332050453996511</v>
      </c>
    </row>
    <row r="180" spans="1:21" s="84" customFormat="1" ht="15.4" customHeight="1" x14ac:dyDescent="0.25">
      <c r="A180" s="85" t="s">
        <v>32</v>
      </c>
      <c r="B180" s="86" t="s">
        <v>35</v>
      </c>
      <c r="C180" s="87" t="s">
        <v>21</v>
      </c>
      <c r="D180" s="86" t="s">
        <v>77</v>
      </c>
      <c r="E180" s="75">
        <v>77758.459999999992</v>
      </c>
      <c r="F180" s="75">
        <v>7175.9997199999998</v>
      </c>
      <c r="G180" s="75">
        <v>5699.1753399999998</v>
      </c>
      <c r="H180" s="75">
        <v>1120.42436</v>
      </c>
      <c r="I180" s="75">
        <v>260.09724</v>
      </c>
      <c r="J180" s="75">
        <v>2865.0645599999998</v>
      </c>
      <c r="K180" s="75">
        <v>32042.735460000011</v>
      </c>
      <c r="L180" s="75">
        <v>2785.8840400000008</v>
      </c>
      <c r="M180" s="75">
        <v>1246.5904</v>
      </c>
      <c r="N180" s="75">
        <v>969.96000000000015</v>
      </c>
      <c r="O180" s="75">
        <v>2823.34258</v>
      </c>
      <c r="P180" s="75">
        <v>13957.69426</v>
      </c>
      <c r="Q180" s="75">
        <v>8100.1907599999986</v>
      </c>
      <c r="R180" s="76">
        <f t="shared" si="19"/>
        <v>79047.158720000007</v>
      </c>
      <c r="S180" s="76">
        <f t="shared" si="16"/>
        <v>-1288.6987200000149</v>
      </c>
      <c r="T180" s="88">
        <f t="shared" si="15"/>
        <v>1.0165730998273372</v>
      </c>
    </row>
    <row r="181" spans="1:21" s="84" customFormat="1" ht="15.4" customHeight="1" x14ac:dyDescent="0.25">
      <c r="A181" s="85" t="s">
        <v>32</v>
      </c>
      <c r="B181" s="86" t="s">
        <v>35</v>
      </c>
      <c r="C181" s="87" t="s">
        <v>22</v>
      </c>
      <c r="D181" s="86" t="s">
        <v>78</v>
      </c>
      <c r="E181" s="75">
        <v>15763.768</v>
      </c>
      <c r="F181" s="75">
        <v>1713.7466999999999</v>
      </c>
      <c r="G181" s="75">
        <v>656.56702000000007</v>
      </c>
      <c r="H181" s="75">
        <v>2737.5312600000002</v>
      </c>
      <c r="I181" s="75">
        <v>136.041</v>
      </c>
      <c r="J181" s="75">
        <v>1539.95946</v>
      </c>
      <c r="K181" s="75">
        <v>216.06818000000001</v>
      </c>
      <c r="L181" s="75">
        <v>50.344760000000001</v>
      </c>
      <c r="M181" s="75">
        <v>17.36064</v>
      </c>
      <c r="N181" s="75">
        <v>57.652340000000002</v>
      </c>
      <c r="O181" s="75">
        <v>1264.8415399999999</v>
      </c>
      <c r="P181" s="75">
        <v>963.50456000000008</v>
      </c>
      <c r="Q181" s="75">
        <v>5179.8138200000003</v>
      </c>
      <c r="R181" s="76">
        <f t="shared" si="19"/>
        <v>14533.431280000001</v>
      </c>
      <c r="S181" s="76">
        <f t="shared" si="16"/>
        <v>1230.3367199999993</v>
      </c>
      <c r="T181" s="88">
        <f t="shared" si="15"/>
        <v>0.92195160953903921</v>
      </c>
    </row>
    <row r="182" spans="1:21" s="84" customFormat="1" ht="15.4" customHeight="1" x14ac:dyDescent="0.25">
      <c r="A182" s="85" t="s">
        <v>32</v>
      </c>
      <c r="B182" s="86" t="s">
        <v>35</v>
      </c>
      <c r="C182" s="87" t="s">
        <v>23</v>
      </c>
      <c r="D182" s="86" t="s">
        <v>79</v>
      </c>
      <c r="E182" s="75">
        <v>29213.88</v>
      </c>
      <c r="F182" s="75">
        <v>184.65407999999999</v>
      </c>
      <c r="G182" s="75">
        <v>1086.08942</v>
      </c>
      <c r="H182" s="75">
        <v>1082.7329199999999</v>
      </c>
      <c r="I182" s="75">
        <v>378.91460000000012</v>
      </c>
      <c r="J182" s="75">
        <v>8696.0119799999993</v>
      </c>
      <c r="K182" s="75">
        <v>1208.2687600000011</v>
      </c>
      <c r="L182" s="75">
        <v>754.47270000000003</v>
      </c>
      <c r="M182" s="75">
        <v>810.34403999999995</v>
      </c>
      <c r="N182" s="75">
        <v>904.37810000000002</v>
      </c>
      <c r="O182" s="75">
        <v>7769.6289399999996</v>
      </c>
      <c r="P182" s="75">
        <v>1679.2007799999999</v>
      </c>
      <c r="Q182" s="75">
        <v>5300.7190599999994</v>
      </c>
      <c r="R182" s="76">
        <f t="shared" si="19"/>
        <v>29855.415379999999</v>
      </c>
      <c r="S182" s="76">
        <f t="shared" si="16"/>
        <v>-641.53537999999753</v>
      </c>
      <c r="T182" s="88">
        <f t="shared" si="15"/>
        <v>1.0219599512286623</v>
      </c>
    </row>
    <row r="183" spans="1:21" s="84" customFormat="1" ht="15.4" customHeight="1" x14ac:dyDescent="0.25">
      <c r="A183" s="85" t="s">
        <v>32</v>
      </c>
      <c r="B183" s="86" t="s">
        <v>35</v>
      </c>
      <c r="C183" s="87" t="s">
        <v>24</v>
      </c>
      <c r="D183" s="86" t="s">
        <v>80</v>
      </c>
      <c r="E183" s="75">
        <v>6591.0700000000006</v>
      </c>
      <c r="F183" s="75">
        <v>441.1400000000001</v>
      </c>
      <c r="G183" s="75">
        <v>1660.2317599999999</v>
      </c>
      <c r="H183" s="75">
        <v>163.85473999999999</v>
      </c>
      <c r="I183" s="75">
        <v>432.18020000000001</v>
      </c>
      <c r="J183" s="75">
        <v>137.0274</v>
      </c>
      <c r="K183" s="75">
        <v>203.34088000000011</v>
      </c>
      <c r="L183" s="75">
        <v>456.73882000000009</v>
      </c>
      <c r="M183" s="75">
        <v>205.3219</v>
      </c>
      <c r="N183" s="75">
        <v>308.60072000000002</v>
      </c>
      <c r="O183" s="75">
        <v>1181.0687800000001</v>
      </c>
      <c r="P183" s="75">
        <v>919.96596</v>
      </c>
      <c r="Q183" s="75">
        <v>799.87176000000011</v>
      </c>
      <c r="R183" s="76">
        <f t="shared" si="19"/>
        <v>6909.3429199999991</v>
      </c>
      <c r="S183" s="76">
        <f t="shared" si="16"/>
        <v>-318.27291999999852</v>
      </c>
      <c r="T183" s="88">
        <f t="shared" si="15"/>
        <v>1.0482885055082101</v>
      </c>
    </row>
    <row r="184" spans="1:21" s="84" customFormat="1" ht="15.4" customHeight="1" x14ac:dyDescent="0.25">
      <c r="A184" s="85" t="s">
        <v>32</v>
      </c>
      <c r="B184" s="86" t="s">
        <v>35</v>
      </c>
      <c r="C184" s="87" t="s">
        <v>25</v>
      </c>
      <c r="D184" s="86" t="s">
        <v>81</v>
      </c>
      <c r="E184" s="75">
        <v>127727.84</v>
      </c>
      <c r="F184" s="75">
        <v>8953.1582400000025</v>
      </c>
      <c r="G184" s="75">
        <v>10855.260759999999</v>
      </c>
      <c r="H184" s="75">
        <v>12400.787899999999</v>
      </c>
      <c r="I184" s="75">
        <v>12647.163219999989</v>
      </c>
      <c r="J184" s="75">
        <v>12764.002299999989</v>
      </c>
      <c r="K184" s="75">
        <v>9018.627800000002</v>
      </c>
      <c r="L184" s="75">
        <v>4805.8065599999982</v>
      </c>
      <c r="M184" s="75">
        <v>8787.5992199999982</v>
      </c>
      <c r="N184" s="75">
        <v>14470.729120000011</v>
      </c>
      <c r="O184" s="75">
        <v>17847.55991999996</v>
      </c>
      <c r="P184" s="75">
        <v>9981.6282000000028</v>
      </c>
      <c r="Q184" s="75">
        <v>11415.76064</v>
      </c>
      <c r="R184" s="76">
        <f t="shared" si="19"/>
        <v>133948.08387999996</v>
      </c>
      <c r="S184" s="76">
        <f t="shared" si="16"/>
        <v>-6220.2438799999654</v>
      </c>
      <c r="T184" s="88">
        <f t="shared" si="15"/>
        <v>1.0486992019907326</v>
      </c>
    </row>
    <row r="185" spans="1:21" s="84" customFormat="1" ht="15.4" customHeight="1" x14ac:dyDescent="0.25">
      <c r="A185" s="85" t="s">
        <v>32</v>
      </c>
      <c r="B185" s="86" t="s">
        <v>35</v>
      </c>
      <c r="C185" s="87" t="s">
        <v>26</v>
      </c>
      <c r="D185" s="86" t="s">
        <v>82</v>
      </c>
      <c r="E185" s="75">
        <v>16737.28999999999</v>
      </c>
      <c r="F185" s="75">
        <v>262.13580000000002</v>
      </c>
      <c r="G185" s="75">
        <v>617.99056000000019</v>
      </c>
      <c r="H185" s="75">
        <v>5039.39156</v>
      </c>
      <c r="I185" s="75">
        <v>93.697040000000001</v>
      </c>
      <c r="J185" s="75">
        <v>588.50268000000005</v>
      </c>
      <c r="K185" s="75">
        <v>301.27670000000001</v>
      </c>
      <c r="L185" s="75">
        <v>727.59604000000013</v>
      </c>
      <c r="M185" s="75">
        <v>291.62642</v>
      </c>
      <c r="N185" s="75">
        <v>527.07187999999951</v>
      </c>
      <c r="O185" s="75">
        <v>6161.6407600000002</v>
      </c>
      <c r="P185" s="75">
        <v>826.15384000000006</v>
      </c>
      <c r="Q185" s="75">
        <v>1252.31152</v>
      </c>
      <c r="R185" s="76">
        <f t="shared" si="19"/>
        <v>16689.394800000002</v>
      </c>
      <c r="S185" s="76">
        <f t="shared" si="16"/>
        <v>47.895199999988108</v>
      </c>
      <c r="T185" s="88">
        <f t="shared" si="15"/>
        <v>0.99713841368584832</v>
      </c>
    </row>
    <row r="186" spans="1:21" s="94" customFormat="1" ht="15.4" customHeight="1" x14ac:dyDescent="0.25">
      <c r="A186" s="89" t="s">
        <v>33</v>
      </c>
      <c r="B186" s="90" t="s">
        <v>56</v>
      </c>
      <c r="C186" s="91"/>
      <c r="D186" s="90"/>
      <c r="E186" s="92">
        <f>SUM(E187:E212)</f>
        <v>9298406.8584864065</v>
      </c>
      <c r="F186" s="92">
        <f>SUM(F187:F212)</f>
        <v>555063.73369999998</v>
      </c>
      <c r="G186" s="92">
        <f t="shared" ref="G186:Q186" si="20">SUM(G187:G212)</f>
        <v>610025.63474999997</v>
      </c>
      <c r="H186" s="92">
        <f t="shared" si="20"/>
        <v>604117.49405000021</v>
      </c>
      <c r="I186" s="92">
        <f t="shared" si="20"/>
        <v>639944.13599135319</v>
      </c>
      <c r="J186" s="92">
        <f t="shared" si="20"/>
        <v>690264.56065</v>
      </c>
      <c r="K186" s="92">
        <f t="shared" si="20"/>
        <v>685489.36696921114</v>
      </c>
      <c r="L186" s="92">
        <f t="shared" si="20"/>
        <v>566244.52185000014</v>
      </c>
      <c r="M186" s="92">
        <f t="shared" si="20"/>
        <v>623243.2304</v>
      </c>
      <c r="N186" s="92">
        <f t="shared" si="20"/>
        <v>724938.02467055281</v>
      </c>
      <c r="O186" s="92">
        <f t="shared" si="20"/>
        <v>1105296.348576006</v>
      </c>
      <c r="P186" s="92">
        <f t="shared" si="20"/>
        <v>978272.63084601075</v>
      </c>
      <c r="Q186" s="92">
        <f t="shared" si="20"/>
        <v>1009660.1391680312</v>
      </c>
      <c r="R186" s="95">
        <f>SUM(F186:Q186)</f>
        <v>8792559.8216211647</v>
      </c>
      <c r="S186" s="95">
        <f t="shared" si="16"/>
        <v>505847.03686524183</v>
      </c>
      <c r="T186" s="93">
        <f t="shared" si="15"/>
        <v>0.94559852622456841</v>
      </c>
    </row>
    <row r="187" spans="1:21" s="84" customFormat="1" ht="15.4" customHeight="1" x14ac:dyDescent="0.25">
      <c r="A187" s="80" t="s">
        <v>33</v>
      </c>
      <c r="B187" s="80" t="s">
        <v>34</v>
      </c>
      <c r="C187" s="81" t="s">
        <v>2</v>
      </c>
      <c r="D187" s="80" t="s">
        <v>57</v>
      </c>
      <c r="E187" s="75">
        <v>44923.199999999997</v>
      </c>
      <c r="F187" s="75"/>
      <c r="G187" s="75"/>
      <c r="H187" s="75"/>
      <c r="I187" s="75"/>
      <c r="J187" s="75">
        <v>15758.4</v>
      </c>
      <c r="K187" s="75"/>
      <c r="L187" s="75"/>
      <c r="M187" s="75"/>
      <c r="N187" s="75"/>
      <c r="O187" s="76">
        <v>13024.2</v>
      </c>
      <c r="P187" s="105">
        <v>18748.38</v>
      </c>
      <c r="Q187" s="75"/>
      <c r="R187" s="76">
        <f t="shared" si="19"/>
        <v>47530.979999999996</v>
      </c>
      <c r="S187" s="76">
        <f t="shared" si="16"/>
        <v>-2607.7799999999988</v>
      </c>
      <c r="T187" s="82">
        <f t="shared" si="15"/>
        <v>1.0580497382198952</v>
      </c>
      <c r="U187" s="83"/>
    </row>
    <row r="188" spans="1:21" s="84" customFormat="1" ht="15.4" customHeight="1" x14ac:dyDescent="0.25">
      <c r="A188" s="85" t="s">
        <v>33</v>
      </c>
      <c r="B188" s="86" t="s">
        <v>34</v>
      </c>
      <c r="C188" s="87" t="s">
        <v>3</v>
      </c>
      <c r="D188" s="86" t="s">
        <v>58</v>
      </c>
      <c r="E188" s="75">
        <v>16045.295</v>
      </c>
      <c r="F188" s="75">
        <v>0</v>
      </c>
      <c r="G188" s="75">
        <v>0</v>
      </c>
      <c r="H188" s="75">
        <v>16045.343999999999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6">
        <f t="shared" si="19"/>
        <v>16045.343999999999</v>
      </c>
      <c r="S188" s="76">
        <f t="shared" si="16"/>
        <v>-4.8999999999068677E-2</v>
      </c>
      <c r="T188" s="88">
        <f t="shared" si="15"/>
        <v>1.000003053854728</v>
      </c>
    </row>
    <row r="189" spans="1:21" s="84" customFormat="1" ht="15.4" customHeight="1" x14ac:dyDescent="0.25">
      <c r="A189" s="85" t="s">
        <v>33</v>
      </c>
      <c r="B189" s="86" t="s">
        <v>34</v>
      </c>
      <c r="C189" s="87">
        <v>1551</v>
      </c>
      <c r="D189" s="86" t="s">
        <v>59</v>
      </c>
      <c r="E189" s="75">
        <v>951995.99163640745</v>
      </c>
      <c r="F189" s="75">
        <v>0</v>
      </c>
      <c r="G189" s="75">
        <v>0</v>
      </c>
      <c r="H189" s="75">
        <v>0</v>
      </c>
      <c r="I189" s="75">
        <v>3312.664991352965</v>
      </c>
      <c r="J189" s="75">
        <v>0</v>
      </c>
      <c r="K189" s="75">
        <v>10062.93241921096</v>
      </c>
      <c r="L189" s="75">
        <v>0</v>
      </c>
      <c r="M189" s="75">
        <v>0</v>
      </c>
      <c r="N189" s="75">
        <v>42103.57657055273</v>
      </c>
      <c r="O189" s="75">
        <v>177836.58632600581</v>
      </c>
      <c r="P189" s="75">
        <v>184077.91869601031</v>
      </c>
      <c r="Q189" s="75">
        <v>188189.58681803089</v>
      </c>
      <c r="R189" s="76">
        <f t="shared" si="19"/>
        <v>605583.26582116366</v>
      </c>
      <c r="S189" s="76">
        <f t="shared" si="16"/>
        <v>346412.72581524379</v>
      </c>
      <c r="T189" s="88">
        <f t="shared" si="15"/>
        <v>0.63611955422229549</v>
      </c>
    </row>
    <row r="190" spans="1:21" s="84" customFormat="1" ht="15.4" customHeight="1" x14ac:dyDescent="0.25">
      <c r="A190" s="85" t="s">
        <v>33</v>
      </c>
      <c r="B190" s="86" t="s">
        <v>34</v>
      </c>
      <c r="C190" s="87" t="s">
        <v>4</v>
      </c>
      <c r="D190" s="86" t="s">
        <v>60</v>
      </c>
      <c r="E190" s="75">
        <v>73500</v>
      </c>
      <c r="F190" s="75">
        <v>0</v>
      </c>
      <c r="G190" s="75">
        <v>0</v>
      </c>
      <c r="H190" s="75">
        <v>0</v>
      </c>
      <c r="I190" s="75">
        <v>0</v>
      </c>
      <c r="J190" s="75">
        <v>0</v>
      </c>
      <c r="K190" s="75">
        <v>1372</v>
      </c>
      <c r="L190" s="75">
        <v>18317.01585</v>
      </c>
      <c r="M190" s="75">
        <v>7821.2329999999993</v>
      </c>
      <c r="N190" s="75">
        <v>15085.5075</v>
      </c>
      <c r="O190" s="75">
        <v>4336.7204999999994</v>
      </c>
      <c r="P190" s="75">
        <v>11077.331999999999</v>
      </c>
      <c r="Q190" s="75">
        <v>15490.076000000001</v>
      </c>
      <c r="R190" s="76">
        <f t="shared" si="19"/>
        <v>73499.884849999988</v>
      </c>
      <c r="S190" s="76">
        <f t="shared" si="16"/>
        <v>0.11515000001236331</v>
      </c>
      <c r="T190" s="88">
        <f t="shared" si="15"/>
        <v>0.99999843333333316</v>
      </c>
    </row>
    <row r="191" spans="1:21" s="84" customFormat="1" ht="15.4" customHeight="1" x14ac:dyDescent="0.25">
      <c r="A191" s="85" t="s">
        <v>33</v>
      </c>
      <c r="B191" s="86" t="s">
        <v>35</v>
      </c>
      <c r="C191" s="87" t="s">
        <v>5</v>
      </c>
      <c r="D191" s="86" t="s">
        <v>61</v>
      </c>
      <c r="E191" s="75">
        <v>1515662.12</v>
      </c>
      <c r="F191" s="75">
        <v>111689.00260000001</v>
      </c>
      <c r="G191" s="75">
        <v>115747.8294</v>
      </c>
      <c r="H191" s="75">
        <v>114928.37545000001</v>
      </c>
      <c r="I191" s="75">
        <v>136065.2286</v>
      </c>
      <c r="J191" s="75">
        <v>132760.03404999999</v>
      </c>
      <c r="K191" s="75">
        <v>141161.60345</v>
      </c>
      <c r="L191" s="75">
        <v>133115.51925000001</v>
      </c>
      <c r="M191" s="75">
        <v>132769.13089999999</v>
      </c>
      <c r="N191" s="75">
        <v>142602.96784999999</v>
      </c>
      <c r="O191" s="75">
        <v>164662.30970000001</v>
      </c>
      <c r="P191" s="75">
        <v>135635.70684999999</v>
      </c>
      <c r="Q191" s="75">
        <v>155700.26850000001</v>
      </c>
      <c r="R191" s="76">
        <f t="shared" si="19"/>
        <v>1616837.9766000002</v>
      </c>
      <c r="S191" s="76">
        <f t="shared" si="16"/>
        <v>-101175.85660000006</v>
      </c>
      <c r="T191" s="88">
        <f t="shared" si="15"/>
        <v>1.066753569456496</v>
      </c>
    </row>
    <row r="192" spans="1:21" s="84" customFormat="1" ht="15.4" customHeight="1" x14ac:dyDescent="0.25">
      <c r="A192" s="85" t="s">
        <v>33</v>
      </c>
      <c r="B192" s="86" t="s">
        <v>35</v>
      </c>
      <c r="C192" s="87" t="s">
        <v>6</v>
      </c>
      <c r="D192" s="86" t="s">
        <v>62</v>
      </c>
      <c r="E192" s="75">
        <v>1904810.075</v>
      </c>
      <c r="F192" s="75">
        <v>122385.2959</v>
      </c>
      <c r="G192" s="75">
        <v>127571.6862</v>
      </c>
      <c r="H192" s="75">
        <v>126799.76715</v>
      </c>
      <c r="I192" s="75">
        <v>137021.25534999999</v>
      </c>
      <c r="J192" s="75">
        <v>129445.95335</v>
      </c>
      <c r="K192" s="75">
        <v>149146.886</v>
      </c>
      <c r="L192" s="75">
        <v>162963.41110000011</v>
      </c>
      <c r="M192" s="75">
        <v>138523.22295</v>
      </c>
      <c r="N192" s="75">
        <v>151338.82260000001</v>
      </c>
      <c r="O192" s="75">
        <v>169352.15849999999</v>
      </c>
      <c r="P192" s="75">
        <v>138588.38805000001</v>
      </c>
      <c r="Q192" s="75">
        <v>156830.3653</v>
      </c>
      <c r="R192" s="76">
        <f t="shared" si="19"/>
        <v>1709967.21245</v>
      </c>
      <c r="S192" s="76">
        <f t="shared" si="16"/>
        <v>194842.86254999996</v>
      </c>
      <c r="T192" s="88">
        <f t="shared" si="15"/>
        <v>0.8977100840092942</v>
      </c>
    </row>
    <row r="193" spans="1:20" s="84" customFormat="1" ht="15.4" customHeight="1" x14ac:dyDescent="0.25">
      <c r="A193" s="85" t="s">
        <v>33</v>
      </c>
      <c r="B193" s="86" t="s">
        <v>35</v>
      </c>
      <c r="C193" s="87" t="s">
        <v>7</v>
      </c>
      <c r="D193" s="86" t="s">
        <v>63</v>
      </c>
      <c r="E193" s="75">
        <v>65308.425000000003</v>
      </c>
      <c r="F193" s="75">
        <v>5659.4436500000011</v>
      </c>
      <c r="G193" s="75">
        <v>4371.29</v>
      </c>
      <c r="H193" s="75">
        <v>4650.3842000000004</v>
      </c>
      <c r="I193" s="75">
        <v>4954.5712999999996</v>
      </c>
      <c r="J193" s="75">
        <v>7019.9850000000006</v>
      </c>
      <c r="K193" s="75">
        <v>11832.52</v>
      </c>
      <c r="L193" s="75">
        <v>4241.4400000000014</v>
      </c>
      <c r="M193" s="75">
        <v>6783.8050000000003</v>
      </c>
      <c r="N193" s="75">
        <v>4142.7049999999999</v>
      </c>
      <c r="O193" s="75">
        <v>4998</v>
      </c>
      <c r="P193" s="75">
        <v>5009.5150000000003</v>
      </c>
      <c r="Q193" s="75">
        <v>9799.2649999999994</v>
      </c>
      <c r="R193" s="76">
        <f t="shared" si="19"/>
        <v>73462.924150000006</v>
      </c>
      <c r="S193" s="76">
        <f t="shared" si="16"/>
        <v>-8154.4991500000033</v>
      </c>
      <c r="T193" s="88">
        <f t="shared" ref="T193:T212" si="21">R193/E193</f>
        <v>1.1248613658957478</v>
      </c>
    </row>
    <row r="194" spans="1:20" s="84" customFormat="1" ht="15.4" customHeight="1" x14ac:dyDescent="0.25">
      <c r="A194" s="85" t="s">
        <v>33</v>
      </c>
      <c r="B194" s="86" t="s">
        <v>35</v>
      </c>
      <c r="C194" s="87" t="s">
        <v>8</v>
      </c>
      <c r="D194" s="86" t="s">
        <v>64</v>
      </c>
      <c r="E194" s="75">
        <v>166671.04999999999</v>
      </c>
      <c r="F194" s="75">
        <v>553.70000000000005</v>
      </c>
      <c r="G194" s="75">
        <v>5058.5149999999994</v>
      </c>
      <c r="H194" s="75">
        <v>1042.23</v>
      </c>
      <c r="I194" s="75">
        <v>1656.2</v>
      </c>
      <c r="J194" s="75">
        <v>45450.930000000008</v>
      </c>
      <c r="K194" s="75">
        <v>23030</v>
      </c>
      <c r="L194" s="75">
        <v>358.68</v>
      </c>
      <c r="M194" s="75">
        <v>1015.28</v>
      </c>
      <c r="N194" s="75">
        <v>16754.080000000002</v>
      </c>
      <c r="O194" s="75">
        <v>65666.641950000005</v>
      </c>
      <c r="P194" s="75">
        <v>2564.7114499999998</v>
      </c>
      <c r="Q194" s="75">
        <v>2877.071750000001</v>
      </c>
      <c r="R194" s="76">
        <f t="shared" si="19"/>
        <v>166028.04015000002</v>
      </c>
      <c r="S194" s="76">
        <f t="shared" ref="S194:S212" si="22">E194-R194</f>
        <v>643.00984999997308</v>
      </c>
      <c r="T194" s="88">
        <f t="shared" si="21"/>
        <v>0.99614204236428594</v>
      </c>
    </row>
    <row r="195" spans="1:20" s="84" customFormat="1" ht="15.4" customHeight="1" x14ac:dyDescent="0.25">
      <c r="A195" s="85" t="s">
        <v>33</v>
      </c>
      <c r="B195" s="86" t="s">
        <v>35</v>
      </c>
      <c r="C195" s="87" t="s">
        <v>9</v>
      </c>
      <c r="D195" s="86" t="s">
        <v>65</v>
      </c>
      <c r="E195" s="75">
        <v>11172</v>
      </c>
      <c r="F195" s="75">
        <v>1300.61925</v>
      </c>
      <c r="G195" s="75">
        <v>757.87319999999988</v>
      </c>
      <c r="H195" s="75">
        <v>1721.05395</v>
      </c>
      <c r="I195" s="75">
        <v>355.55380000000002</v>
      </c>
      <c r="J195" s="75">
        <v>1181.2307499999999</v>
      </c>
      <c r="K195" s="75">
        <v>636.07634999999971</v>
      </c>
      <c r="L195" s="75">
        <v>303.81470000000002</v>
      </c>
      <c r="M195" s="75">
        <v>439.61085000000003</v>
      </c>
      <c r="N195" s="75">
        <v>566.51840000000004</v>
      </c>
      <c r="O195" s="75">
        <v>508.94585000000001</v>
      </c>
      <c r="P195" s="75">
        <v>2842.3209499999989</v>
      </c>
      <c r="Q195" s="75">
        <v>3039.7003</v>
      </c>
      <c r="R195" s="76">
        <f t="shared" si="19"/>
        <v>13653.318349999998</v>
      </c>
      <c r="S195" s="76">
        <f t="shared" si="22"/>
        <v>-2481.3183499999977</v>
      </c>
      <c r="T195" s="88">
        <f t="shared" si="21"/>
        <v>1.2221015350877191</v>
      </c>
    </row>
    <row r="196" spans="1:20" s="84" customFormat="1" ht="15.4" customHeight="1" x14ac:dyDescent="0.25">
      <c r="A196" s="85" t="s">
        <v>33</v>
      </c>
      <c r="B196" s="86" t="s">
        <v>35</v>
      </c>
      <c r="C196" s="87" t="s">
        <v>10</v>
      </c>
      <c r="D196" s="86" t="s">
        <v>66</v>
      </c>
      <c r="E196" s="75">
        <v>1194437.50685</v>
      </c>
      <c r="F196" s="75">
        <v>82988.872049999962</v>
      </c>
      <c r="G196" s="75">
        <v>85259.174350000016</v>
      </c>
      <c r="H196" s="75">
        <v>85514.055199999988</v>
      </c>
      <c r="I196" s="75">
        <v>95257.54105</v>
      </c>
      <c r="J196" s="75">
        <v>92834.05005000002</v>
      </c>
      <c r="K196" s="75">
        <v>103732.4022</v>
      </c>
      <c r="L196" s="75">
        <v>102562.78935000001</v>
      </c>
      <c r="M196" s="75">
        <v>95309.000849999953</v>
      </c>
      <c r="N196" s="75">
        <v>102207.66675</v>
      </c>
      <c r="O196" s="75">
        <v>115782.76884999999</v>
      </c>
      <c r="P196" s="75">
        <v>96358.340749999945</v>
      </c>
      <c r="Q196" s="75">
        <v>112324.5914</v>
      </c>
      <c r="R196" s="76">
        <f t="shared" si="19"/>
        <v>1170131.2528499998</v>
      </c>
      <c r="S196" s="76">
        <f t="shared" si="22"/>
        <v>24306.25400000019</v>
      </c>
      <c r="T196" s="88">
        <f t="shared" si="21"/>
        <v>0.97965045985193377</v>
      </c>
    </row>
    <row r="197" spans="1:20" s="84" customFormat="1" ht="15.4" customHeight="1" x14ac:dyDescent="0.25">
      <c r="A197" s="85" t="s">
        <v>33</v>
      </c>
      <c r="B197" s="86" t="s">
        <v>35</v>
      </c>
      <c r="C197" s="87" t="s">
        <v>11</v>
      </c>
      <c r="D197" s="86" t="s">
        <v>67</v>
      </c>
      <c r="E197" s="75">
        <v>287817.4249999997</v>
      </c>
      <c r="F197" s="75">
        <v>17347.643950000001</v>
      </c>
      <c r="G197" s="75">
        <v>21512.298500000001</v>
      </c>
      <c r="H197" s="75">
        <v>23621.05515</v>
      </c>
      <c r="I197" s="75">
        <v>23444.807049999999</v>
      </c>
      <c r="J197" s="75">
        <v>15584.6754</v>
      </c>
      <c r="K197" s="75">
        <v>20177.308199999999</v>
      </c>
      <c r="L197" s="75">
        <v>10432.820299999999</v>
      </c>
      <c r="M197" s="75">
        <v>23486.567299999999</v>
      </c>
      <c r="N197" s="75">
        <v>25648.8197</v>
      </c>
      <c r="O197" s="75">
        <v>25536.960050000009</v>
      </c>
      <c r="P197" s="75">
        <v>32138.0661</v>
      </c>
      <c r="Q197" s="75">
        <v>36003.884350000008</v>
      </c>
      <c r="R197" s="76">
        <f t="shared" si="19"/>
        <v>274934.90604999999</v>
      </c>
      <c r="S197" s="76">
        <f t="shared" si="22"/>
        <v>12882.518949999707</v>
      </c>
      <c r="T197" s="88">
        <f t="shared" si="21"/>
        <v>0.95524065664196767</v>
      </c>
    </row>
    <row r="198" spans="1:20" s="84" customFormat="1" ht="15.4" customHeight="1" x14ac:dyDescent="0.25">
      <c r="A198" s="85" t="s">
        <v>33</v>
      </c>
      <c r="B198" s="86" t="s">
        <v>35</v>
      </c>
      <c r="C198" s="87" t="s">
        <v>12</v>
      </c>
      <c r="D198" s="86" t="s">
        <v>68</v>
      </c>
      <c r="E198" s="75">
        <v>48383.58</v>
      </c>
      <c r="F198" s="75">
        <v>2133.0239000000001</v>
      </c>
      <c r="G198" s="75">
        <v>4008.9129499999999</v>
      </c>
      <c r="H198" s="75">
        <v>3000.7134500000002</v>
      </c>
      <c r="I198" s="75">
        <v>2259.1107000000002</v>
      </c>
      <c r="J198" s="75">
        <v>3819.5745000000011</v>
      </c>
      <c r="K198" s="75">
        <v>5314.1406499999994</v>
      </c>
      <c r="L198" s="75">
        <v>6137.7938999999978</v>
      </c>
      <c r="M198" s="75">
        <v>4502.7839500000009</v>
      </c>
      <c r="N198" s="75">
        <v>7027.9279000000006</v>
      </c>
      <c r="O198" s="75">
        <v>4673.5489500000003</v>
      </c>
      <c r="P198" s="75">
        <v>3077.3274000000001</v>
      </c>
      <c r="Q198" s="75">
        <v>1578.8436999999999</v>
      </c>
      <c r="R198" s="76">
        <f t="shared" si="19"/>
        <v>47533.701949999995</v>
      </c>
      <c r="S198" s="76">
        <f t="shared" si="22"/>
        <v>849.87805000000662</v>
      </c>
      <c r="T198" s="88">
        <f t="shared" si="21"/>
        <v>0.98243457697838799</v>
      </c>
    </row>
    <row r="199" spans="1:20" s="84" customFormat="1" ht="15.4" customHeight="1" x14ac:dyDescent="0.25">
      <c r="A199" s="85" t="s">
        <v>33</v>
      </c>
      <c r="B199" s="86" t="s">
        <v>35</v>
      </c>
      <c r="C199" s="87" t="s">
        <v>13</v>
      </c>
      <c r="D199" s="86" t="s">
        <v>69</v>
      </c>
      <c r="E199" s="75">
        <v>22831.55</v>
      </c>
      <c r="F199" s="75">
        <v>885.08699999999999</v>
      </c>
      <c r="G199" s="75">
        <v>1981.77315</v>
      </c>
      <c r="H199" s="75">
        <v>4803.8277000000007</v>
      </c>
      <c r="I199" s="75">
        <v>1397.8230000000001</v>
      </c>
      <c r="J199" s="75">
        <v>945.11200000000008</v>
      </c>
      <c r="K199" s="75">
        <v>1104.21255</v>
      </c>
      <c r="L199" s="75">
        <v>425.81</v>
      </c>
      <c r="M199" s="75">
        <v>1232.7199499999999</v>
      </c>
      <c r="N199" s="75">
        <v>1440.9699499999999</v>
      </c>
      <c r="O199" s="75">
        <v>2609.5293000000001</v>
      </c>
      <c r="P199" s="75">
        <v>1987.7339999999999</v>
      </c>
      <c r="Q199" s="75">
        <v>3370.5140000000001</v>
      </c>
      <c r="R199" s="76">
        <f t="shared" si="19"/>
        <v>22185.1126</v>
      </c>
      <c r="S199" s="76">
        <f t="shared" si="22"/>
        <v>646.43739999999889</v>
      </c>
      <c r="T199" s="88">
        <f t="shared" si="21"/>
        <v>0.97168666165897633</v>
      </c>
    </row>
    <row r="200" spans="1:20" s="84" customFormat="1" ht="15.4" customHeight="1" x14ac:dyDescent="0.25">
      <c r="A200" s="85" t="s">
        <v>33</v>
      </c>
      <c r="B200" s="86" t="s">
        <v>35</v>
      </c>
      <c r="C200" s="87" t="s">
        <v>14</v>
      </c>
      <c r="D200" s="86" t="s">
        <v>70</v>
      </c>
      <c r="E200" s="75">
        <v>785116.95500000007</v>
      </c>
      <c r="F200" s="75">
        <v>76134.453150000088</v>
      </c>
      <c r="G200" s="75">
        <v>69588.944950000136</v>
      </c>
      <c r="H200" s="75">
        <v>68558.531300000104</v>
      </c>
      <c r="I200" s="75">
        <v>58180.934000000088</v>
      </c>
      <c r="J200" s="75">
        <v>58719.270049999977</v>
      </c>
      <c r="K200" s="75">
        <v>58005.629149999993</v>
      </c>
      <c r="L200" s="75">
        <v>44482.947250000027</v>
      </c>
      <c r="M200" s="75">
        <v>51564.880500000007</v>
      </c>
      <c r="N200" s="75">
        <v>39837.573299999996</v>
      </c>
      <c r="O200" s="75">
        <v>63210.208250000032</v>
      </c>
      <c r="P200" s="75">
        <v>73290.382900000157</v>
      </c>
      <c r="Q200" s="75">
        <v>88897.154850000021</v>
      </c>
      <c r="R200" s="76">
        <f t="shared" si="19"/>
        <v>750470.90965000074</v>
      </c>
      <c r="S200" s="76">
        <f t="shared" si="22"/>
        <v>34646.045349999331</v>
      </c>
      <c r="T200" s="88">
        <f t="shared" si="21"/>
        <v>0.9558714849687594</v>
      </c>
    </row>
    <row r="201" spans="1:20" s="84" customFormat="1" ht="15.4" customHeight="1" x14ac:dyDescent="0.25">
      <c r="A201" s="85" t="s">
        <v>33</v>
      </c>
      <c r="B201" s="86" t="s">
        <v>35</v>
      </c>
      <c r="C201" s="87" t="s">
        <v>15</v>
      </c>
      <c r="D201" s="86" t="s">
        <v>71</v>
      </c>
      <c r="E201" s="75">
        <v>814126.42499999993</v>
      </c>
      <c r="F201" s="75">
        <v>59265.051650000009</v>
      </c>
      <c r="G201" s="75">
        <v>59066.863799999897</v>
      </c>
      <c r="H201" s="75">
        <v>79380.438549999992</v>
      </c>
      <c r="I201" s="75">
        <v>85751.741949999938</v>
      </c>
      <c r="J201" s="75">
        <v>86152.495799999917</v>
      </c>
      <c r="K201" s="75">
        <v>61567.292149999957</v>
      </c>
      <c r="L201" s="75">
        <v>42690.22100000002</v>
      </c>
      <c r="M201" s="75">
        <v>62902.498050000017</v>
      </c>
      <c r="N201" s="75">
        <v>61576.646249999962</v>
      </c>
      <c r="O201" s="75">
        <v>71584.822749999963</v>
      </c>
      <c r="P201" s="75">
        <v>76126.821400000161</v>
      </c>
      <c r="Q201" s="75">
        <v>70648.555250000034</v>
      </c>
      <c r="R201" s="76">
        <f t="shared" si="19"/>
        <v>816713.44859999977</v>
      </c>
      <c r="S201" s="76">
        <f t="shared" si="22"/>
        <v>-2587.0235999998404</v>
      </c>
      <c r="T201" s="88">
        <f t="shared" si="21"/>
        <v>1.003177668136739</v>
      </c>
    </row>
    <row r="202" spans="1:20" s="84" customFormat="1" ht="15.4" customHeight="1" x14ac:dyDescent="0.25">
      <c r="A202" s="85" t="s">
        <v>33</v>
      </c>
      <c r="B202" s="86" t="s">
        <v>35</v>
      </c>
      <c r="C202" s="87" t="s">
        <v>16</v>
      </c>
      <c r="D202" s="86" t="s">
        <v>72</v>
      </c>
      <c r="E202" s="75">
        <v>208257.595</v>
      </c>
      <c r="F202" s="75">
        <v>22940.535800000001</v>
      </c>
      <c r="G202" s="75">
        <v>10226.035400000001</v>
      </c>
      <c r="H202" s="75">
        <v>9155.7871999999934</v>
      </c>
      <c r="I202" s="75">
        <v>7340.6042500000021</v>
      </c>
      <c r="J202" s="75">
        <v>13826.974349999989</v>
      </c>
      <c r="K202" s="75">
        <v>9300.4131499999967</v>
      </c>
      <c r="L202" s="75">
        <v>8684.0078499999981</v>
      </c>
      <c r="M202" s="75">
        <v>38794.500500000002</v>
      </c>
      <c r="N202" s="75">
        <v>3635.4300500000008</v>
      </c>
      <c r="O202" s="75">
        <v>10288.775</v>
      </c>
      <c r="P202" s="75">
        <v>43201.190549999978</v>
      </c>
      <c r="Q202" s="75">
        <v>27520.22525000001</v>
      </c>
      <c r="R202" s="76">
        <f t="shared" si="19"/>
        <v>204914.47934999995</v>
      </c>
      <c r="S202" s="76">
        <f t="shared" si="22"/>
        <v>3343.1156500000507</v>
      </c>
      <c r="T202" s="88">
        <f t="shared" si="21"/>
        <v>0.98394720898414267</v>
      </c>
    </row>
    <row r="203" spans="1:20" s="84" customFormat="1" ht="15.4" customHeight="1" x14ac:dyDescent="0.25">
      <c r="A203" s="85" t="s">
        <v>33</v>
      </c>
      <c r="B203" s="86" t="s">
        <v>35</v>
      </c>
      <c r="C203" s="87" t="s">
        <v>17</v>
      </c>
      <c r="D203" s="86" t="s">
        <v>73</v>
      </c>
      <c r="E203" s="75">
        <v>204420.405</v>
      </c>
      <c r="F203" s="75">
        <v>7009.4769500000011</v>
      </c>
      <c r="G203" s="75">
        <v>5465.5653499999999</v>
      </c>
      <c r="H203" s="75">
        <v>8299.8111000000008</v>
      </c>
      <c r="I203" s="75">
        <v>6690.1341500000008</v>
      </c>
      <c r="J203" s="75">
        <v>3073.9709000000012</v>
      </c>
      <c r="K203" s="75">
        <v>5916.1987499999996</v>
      </c>
      <c r="L203" s="75">
        <v>5603.5273000000007</v>
      </c>
      <c r="M203" s="75">
        <v>6464.6851500000012</v>
      </c>
      <c r="N203" s="75">
        <v>14783.865949999999</v>
      </c>
      <c r="O203" s="75">
        <v>9315.7158500000041</v>
      </c>
      <c r="P203" s="75">
        <v>45351.501650000013</v>
      </c>
      <c r="Q203" s="75">
        <v>44706.59550000001</v>
      </c>
      <c r="R203" s="76">
        <f t="shared" si="19"/>
        <v>162681.04860000004</v>
      </c>
      <c r="S203" s="76">
        <f t="shared" si="22"/>
        <v>41739.356399999961</v>
      </c>
      <c r="T203" s="88">
        <f t="shared" si="21"/>
        <v>0.79581609575619439</v>
      </c>
    </row>
    <row r="204" spans="1:20" s="84" customFormat="1" ht="15.4" customHeight="1" x14ac:dyDescent="0.25">
      <c r="A204" s="85" t="s">
        <v>33</v>
      </c>
      <c r="B204" s="86" t="s">
        <v>35</v>
      </c>
      <c r="C204" s="87" t="s">
        <v>18</v>
      </c>
      <c r="D204" s="86" t="s">
        <v>74</v>
      </c>
      <c r="E204" s="75">
        <v>433612.27000000008</v>
      </c>
      <c r="F204" s="75">
        <v>17093.55445</v>
      </c>
      <c r="G204" s="75">
        <v>68134.656799999997</v>
      </c>
      <c r="H204" s="75">
        <v>21866.409250000019</v>
      </c>
      <c r="I204" s="75">
        <v>31412.175200000009</v>
      </c>
      <c r="J204" s="75">
        <v>29113.359800000009</v>
      </c>
      <c r="K204" s="75">
        <v>26161.6047</v>
      </c>
      <c r="L204" s="75">
        <v>7887.2531499999996</v>
      </c>
      <c r="M204" s="75">
        <v>18063.477599999998</v>
      </c>
      <c r="N204" s="75">
        <v>26464.267899999999</v>
      </c>
      <c r="O204" s="75">
        <v>127996.04090000009</v>
      </c>
      <c r="P204" s="75">
        <v>52117.213400000073</v>
      </c>
      <c r="Q204" s="75">
        <v>31849.8089</v>
      </c>
      <c r="R204" s="76">
        <f t="shared" si="19"/>
        <v>458159.82205000019</v>
      </c>
      <c r="S204" s="76">
        <f t="shared" si="22"/>
        <v>-24547.552050000115</v>
      </c>
      <c r="T204" s="88">
        <f t="shared" si="21"/>
        <v>1.0566117560510917</v>
      </c>
    </row>
    <row r="205" spans="1:20" s="84" customFormat="1" ht="15.4" customHeight="1" x14ac:dyDescent="0.25">
      <c r="A205" s="85" t="s">
        <v>33</v>
      </c>
      <c r="B205" s="86" t="s">
        <v>35</v>
      </c>
      <c r="C205" s="87" t="s">
        <v>19</v>
      </c>
      <c r="D205" s="86" t="s">
        <v>75</v>
      </c>
      <c r="E205" s="75">
        <v>30627.44999999999</v>
      </c>
      <c r="F205" s="75">
        <v>2086.61355</v>
      </c>
      <c r="G205" s="75">
        <v>1753.8496500000001</v>
      </c>
      <c r="H205" s="75">
        <v>1404.5800999999999</v>
      </c>
      <c r="I205" s="75">
        <v>1579.2136499999999</v>
      </c>
      <c r="J205" s="75">
        <v>2140.1068500000001</v>
      </c>
      <c r="K205" s="75">
        <v>1595.0283999999999</v>
      </c>
      <c r="L205" s="75">
        <v>736.45530000000008</v>
      </c>
      <c r="M205" s="75">
        <v>1550.842650000001</v>
      </c>
      <c r="N205" s="75">
        <v>3895.5441000000001</v>
      </c>
      <c r="O205" s="75">
        <v>4297.4960000000001</v>
      </c>
      <c r="P205" s="75">
        <v>4230.0719999999992</v>
      </c>
      <c r="Q205" s="75">
        <v>2745.3989499999998</v>
      </c>
      <c r="R205" s="76">
        <f t="shared" si="19"/>
        <v>28015.201199999996</v>
      </c>
      <c r="S205" s="76">
        <f t="shared" si="22"/>
        <v>2612.2487999999939</v>
      </c>
      <c r="T205" s="88">
        <f t="shared" si="21"/>
        <v>0.91470890328773713</v>
      </c>
    </row>
    <row r="206" spans="1:20" s="84" customFormat="1" ht="15.4" customHeight="1" x14ac:dyDescent="0.25">
      <c r="A206" s="85" t="s">
        <v>33</v>
      </c>
      <c r="B206" s="86" t="s">
        <v>35</v>
      </c>
      <c r="C206" s="87" t="s">
        <v>20</v>
      </c>
      <c r="D206" s="86" t="s">
        <v>76</v>
      </c>
      <c r="E206" s="75">
        <v>273873.24999999988</v>
      </c>
      <c r="F206" s="75">
        <v>8842.9858999999979</v>
      </c>
      <c r="G206" s="75">
        <v>11122.730500000011</v>
      </c>
      <c r="H206" s="75">
        <v>13166.52785</v>
      </c>
      <c r="I206" s="75">
        <v>30792.741700000021</v>
      </c>
      <c r="J206" s="75">
        <v>28662.199649999999</v>
      </c>
      <c r="K206" s="75">
        <v>16932.871200000009</v>
      </c>
      <c r="L206" s="75">
        <v>8734.2034499999991</v>
      </c>
      <c r="M206" s="75">
        <v>21862.36184999999</v>
      </c>
      <c r="N206" s="75">
        <v>50411.244099999953</v>
      </c>
      <c r="O206" s="75">
        <v>36487.984750000032</v>
      </c>
      <c r="P206" s="75">
        <v>26519.794699999991</v>
      </c>
      <c r="Q206" s="75">
        <v>29431.578050000029</v>
      </c>
      <c r="R206" s="76">
        <f t="shared" si="19"/>
        <v>282967.22370000003</v>
      </c>
      <c r="S206" s="76">
        <f t="shared" si="22"/>
        <v>-9093.9737000001478</v>
      </c>
      <c r="T206" s="88">
        <f t="shared" si="21"/>
        <v>1.0332050453996517</v>
      </c>
    </row>
    <row r="207" spans="1:20" s="84" customFormat="1" ht="15.4" customHeight="1" x14ac:dyDescent="0.25">
      <c r="A207" s="85" t="s">
        <v>33</v>
      </c>
      <c r="B207" s="86" t="s">
        <v>35</v>
      </c>
      <c r="C207" s="87" t="s">
        <v>21</v>
      </c>
      <c r="D207" s="86" t="s">
        <v>77</v>
      </c>
      <c r="E207" s="75">
        <v>69528.55</v>
      </c>
      <c r="F207" s="75">
        <v>6416.4960999999994</v>
      </c>
      <c r="G207" s="75">
        <v>5095.9779500000004</v>
      </c>
      <c r="H207" s="75">
        <v>1001.8393</v>
      </c>
      <c r="I207" s="75">
        <v>232.56870000000001</v>
      </c>
      <c r="J207" s="75">
        <v>2561.8278</v>
      </c>
      <c r="K207" s="75">
        <v>28651.351050000001</v>
      </c>
      <c r="L207" s="75">
        <v>2491.0277000000001</v>
      </c>
      <c r="M207" s="75">
        <v>1114.652</v>
      </c>
      <c r="N207" s="75">
        <v>867.3</v>
      </c>
      <c r="O207" s="75">
        <v>2524.5216500000001</v>
      </c>
      <c r="P207" s="75">
        <v>12480.420050000001</v>
      </c>
      <c r="Q207" s="75">
        <v>7242.8712999999998</v>
      </c>
      <c r="R207" s="76">
        <f t="shared" si="19"/>
        <v>70680.853600000002</v>
      </c>
      <c r="S207" s="76">
        <f t="shared" si="22"/>
        <v>-1152.3035999999993</v>
      </c>
      <c r="T207" s="88">
        <f t="shared" si="21"/>
        <v>1.016573099827337</v>
      </c>
    </row>
    <row r="208" spans="1:20" s="84" customFormat="1" ht="15.4" customHeight="1" x14ac:dyDescent="0.25">
      <c r="A208" s="85" t="s">
        <v>33</v>
      </c>
      <c r="B208" s="86" t="s">
        <v>35</v>
      </c>
      <c r="C208" s="87" t="s">
        <v>22</v>
      </c>
      <c r="D208" s="86" t="s">
        <v>78</v>
      </c>
      <c r="E208" s="75">
        <v>14095.34</v>
      </c>
      <c r="F208" s="75">
        <v>1532.36475</v>
      </c>
      <c r="G208" s="75">
        <v>587.07635000000005</v>
      </c>
      <c r="H208" s="75">
        <v>2447.792550000001</v>
      </c>
      <c r="I208" s="75">
        <v>121.6425</v>
      </c>
      <c r="J208" s="75">
        <v>1376.9710500000001</v>
      </c>
      <c r="K208" s="75">
        <v>193.19964999999999</v>
      </c>
      <c r="L208" s="75">
        <v>45.016299999999987</v>
      </c>
      <c r="M208" s="75">
        <v>15.523199999999999</v>
      </c>
      <c r="N208" s="75">
        <v>51.550449999999998</v>
      </c>
      <c r="O208" s="75">
        <v>1130.97145</v>
      </c>
      <c r="P208" s="75">
        <v>861.52779999999996</v>
      </c>
      <c r="Q208" s="75">
        <v>4631.5853499999994</v>
      </c>
      <c r="R208" s="76">
        <f t="shared" si="19"/>
        <v>12995.2214</v>
      </c>
      <c r="S208" s="76">
        <f t="shared" si="22"/>
        <v>1100.1185999999998</v>
      </c>
      <c r="T208" s="88">
        <f t="shared" si="21"/>
        <v>0.92195160953903921</v>
      </c>
    </row>
    <row r="209" spans="1:20" s="84" customFormat="1" ht="15.4" customHeight="1" x14ac:dyDescent="0.25">
      <c r="A209" s="85" t="s">
        <v>33</v>
      </c>
      <c r="B209" s="86" t="s">
        <v>35</v>
      </c>
      <c r="C209" s="87" t="s">
        <v>23</v>
      </c>
      <c r="D209" s="86" t="s">
        <v>79</v>
      </c>
      <c r="E209" s="75">
        <v>26121.9</v>
      </c>
      <c r="F209" s="75">
        <v>165.1104</v>
      </c>
      <c r="G209" s="75">
        <v>971.13834999999995</v>
      </c>
      <c r="H209" s="75">
        <v>968.13710000000015</v>
      </c>
      <c r="I209" s="75">
        <v>338.81049999999999</v>
      </c>
      <c r="J209" s="75">
        <v>7775.6311499999993</v>
      </c>
      <c r="K209" s="75">
        <v>1080.3862999999999</v>
      </c>
      <c r="L209" s="75">
        <v>674.61975000000007</v>
      </c>
      <c r="M209" s="75">
        <v>724.57770000000005</v>
      </c>
      <c r="N209" s="75">
        <v>808.65924999999993</v>
      </c>
      <c r="O209" s="75">
        <v>6947.2959500000006</v>
      </c>
      <c r="P209" s="75">
        <v>1501.47515</v>
      </c>
      <c r="Q209" s="75">
        <v>4739.6940499999982</v>
      </c>
      <c r="R209" s="76">
        <f t="shared" si="19"/>
        <v>26695.535649999998</v>
      </c>
      <c r="S209" s="76">
        <f t="shared" si="22"/>
        <v>-573.63564999999653</v>
      </c>
      <c r="T209" s="88">
        <f t="shared" si="21"/>
        <v>1.0219599512286623</v>
      </c>
    </row>
    <row r="210" spans="1:20" s="84" customFormat="1" ht="15.4" customHeight="1" x14ac:dyDescent="0.25">
      <c r="A210" s="85" t="s">
        <v>33</v>
      </c>
      <c r="B210" s="86" t="s">
        <v>35</v>
      </c>
      <c r="C210" s="87" t="s">
        <v>24</v>
      </c>
      <c r="D210" s="86" t="s">
        <v>80</v>
      </c>
      <c r="E210" s="75">
        <v>5893.4749999999995</v>
      </c>
      <c r="F210" s="75">
        <v>394.45</v>
      </c>
      <c r="G210" s="75">
        <v>1484.5137999999999</v>
      </c>
      <c r="H210" s="75">
        <v>146.51245</v>
      </c>
      <c r="I210" s="75">
        <v>386.43849999999998</v>
      </c>
      <c r="J210" s="75">
        <v>122.5245</v>
      </c>
      <c r="K210" s="75">
        <v>181.8194</v>
      </c>
      <c r="L210" s="75">
        <v>408.39785000000012</v>
      </c>
      <c r="M210" s="75">
        <v>183.59075000000001</v>
      </c>
      <c r="N210" s="75">
        <v>275.93860000000001</v>
      </c>
      <c r="O210" s="75">
        <v>1056.0651499999999</v>
      </c>
      <c r="P210" s="75">
        <v>822.59730000000002</v>
      </c>
      <c r="Q210" s="75">
        <v>715.21379999999999</v>
      </c>
      <c r="R210" s="76">
        <f t="shared" si="19"/>
        <v>6178.062100000001</v>
      </c>
      <c r="S210" s="76">
        <f t="shared" si="22"/>
        <v>-284.58710000000156</v>
      </c>
      <c r="T210" s="88">
        <f t="shared" si="21"/>
        <v>1.0482885055082105</v>
      </c>
    </row>
    <row r="211" spans="1:20" s="84" customFormat="1" ht="15.4" customHeight="1" x14ac:dyDescent="0.25">
      <c r="A211" s="85" t="s">
        <v>33</v>
      </c>
      <c r="B211" s="86" t="s">
        <v>35</v>
      </c>
      <c r="C211" s="87" t="s">
        <v>25</v>
      </c>
      <c r="D211" s="86" t="s">
        <v>81</v>
      </c>
      <c r="E211" s="75">
        <v>114209.2</v>
      </c>
      <c r="F211" s="75">
        <v>8005.5611999999956</v>
      </c>
      <c r="G211" s="75">
        <v>9706.3462999999974</v>
      </c>
      <c r="H211" s="75">
        <v>11088.29574999999</v>
      </c>
      <c r="I211" s="75">
        <v>11308.594849999999</v>
      </c>
      <c r="J211" s="75">
        <v>11413.067749999989</v>
      </c>
      <c r="K211" s="75">
        <v>8064.1014999999952</v>
      </c>
      <c r="L211" s="75">
        <v>4297.1627999999992</v>
      </c>
      <c r="M211" s="75">
        <v>7857.5248499999916</v>
      </c>
      <c r="N211" s="75">
        <v>12939.1556</v>
      </c>
      <c r="O211" s="75">
        <v>15958.58460000002</v>
      </c>
      <c r="P211" s="75">
        <v>8925.1784999999927</v>
      </c>
      <c r="Q211" s="75">
        <v>10207.5232</v>
      </c>
      <c r="R211" s="76">
        <f t="shared" si="19"/>
        <v>119771.09689999996</v>
      </c>
      <c r="S211" s="76">
        <f t="shared" si="22"/>
        <v>-5561.8968999999634</v>
      </c>
      <c r="T211" s="88">
        <f t="shared" si="21"/>
        <v>1.0486992019907324</v>
      </c>
    </row>
    <row r="212" spans="1:20" s="84" customFormat="1" ht="15.4" customHeight="1" x14ac:dyDescent="0.25">
      <c r="A212" s="85" t="s">
        <v>33</v>
      </c>
      <c r="B212" s="86" t="s">
        <v>35</v>
      </c>
      <c r="C212" s="87" t="s">
        <v>26</v>
      </c>
      <c r="D212" s="86" t="s">
        <v>82</v>
      </c>
      <c r="E212" s="75">
        <v>14965.825000000001</v>
      </c>
      <c r="F212" s="75">
        <v>234.39150000000001</v>
      </c>
      <c r="G212" s="75">
        <v>552.58280000000002</v>
      </c>
      <c r="H212" s="75">
        <v>4506.0252999999993</v>
      </c>
      <c r="I212" s="75">
        <v>83.780200000000008</v>
      </c>
      <c r="J212" s="75">
        <v>526.21590000000003</v>
      </c>
      <c r="K212" s="75">
        <v>269.38974999999988</v>
      </c>
      <c r="L212" s="75">
        <v>650.58770000000004</v>
      </c>
      <c r="M212" s="75">
        <v>260.76085</v>
      </c>
      <c r="N212" s="75">
        <v>471.28690000000012</v>
      </c>
      <c r="O212" s="75">
        <v>5509.496299999998</v>
      </c>
      <c r="P212" s="75">
        <v>738.71420000000012</v>
      </c>
      <c r="Q212" s="75">
        <v>1119.7675999999999</v>
      </c>
      <c r="R212" s="76">
        <f t="shared" si="19"/>
        <v>14922.998999999998</v>
      </c>
      <c r="S212" s="76">
        <f t="shared" si="22"/>
        <v>42.82600000000275</v>
      </c>
      <c r="T212" s="88">
        <f t="shared" si="21"/>
        <v>0.99713841368584744</v>
      </c>
    </row>
    <row r="213" spans="1:20" s="84" customFormat="1" x14ac:dyDescent="0.25">
      <c r="C213" s="100"/>
    </row>
  </sheetData>
  <pageMargins left="0.7" right="0.7" top="0.75" bottom="0.75" header="0.3" footer="0.3"/>
  <pageSetup paperSize="9" orientation="portrait" r:id="rId1"/>
  <ignoredErrors>
    <ignoredError sqref="R5 R9:R11 R35:R54 R159:R163 R12:R33 R55:R76 R82:R108 R109:R135 R136:R157 R164:R185 R191:R212 R78:R81 R187:R190" formulaRange="1"/>
    <ignoredError sqref="R34" formula="1" formulaRange="1"/>
    <ignoredError sqref="S7 S34 S1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R1" sqref="R1"/>
    </sheetView>
  </sheetViews>
  <sheetFormatPr defaultRowHeight="15" x14ac:dyDescent="0.25"/>
  <cols>
    <col min="2" max="2" width="8.28515625" bestFit="1" customWidth="1"/>
    <col min="3" max="3" width="13.42578125" bestFit="1" customWidth="1"/>
    <col min="4" max="4" width="10.5703125" customWidth="1"/>
    <col min="7" max="12" width="8.85546875" customWidth="1"/>
    <col min="13" max="13" width="10.42578125" customWidth="1"/>
    <col min="14" max="14" width="8.85546875" customWidth="1"/>
    <col min="15" max="15" width="10.28515625" customWidth="1"/>
    <col min="16" max="16" width="10.42578125" customWidth="1"/>
    <col min="18" max="18" width="11.140625" customWidth="1"/>
  </cols>
  <sheetData>
    <row r="1" spans="1:20" x14ac:dyDescent="0.25">
      <c r="R1" s="52" t="s">
        <v>104</v>
      </c>
    </row>
    <row r="2" spans="1:20" x14ac:dyDescent="0.25">
      <c r="A2" s="3" t="s">
        <v>109</v>
      </c>
    </row>
    <row r="3" spans="1:20" x14ac:dyDescent="0.25">
      <c r="A3" s="5" t="s">
        <v>106</v>
      </c>
    </row>
    <row r="4" spans="1:20" x14ac:dyDescent="0.25">
      <c r="A4" s="5"/>
    </row>
    <row r="5" spans="1:20" x14ac:dyDescent="0.25">
      <c r="A5" s="9" t="s">
        <v>102</v>
      </c>
    </row>
    <row r="6" spans="1:20" ht="26.25" x14ac:dyDescent="0.25">
      <c r="A6" s="60" t="s">
        <v>40</v>
      </c>
      <c r="B6" s="60" t="s">
        <v>84</v>
      </c>
      <c r="C6" s="60" t="s">
        <v>54</v>
      </c>
      <c r="D6" s="60" t="s">
        <v>39</v>
      </c>
      <c r="E6" s="60" t="s">
        <v>37</v>
      </c>
      <c r="F6" s="60" t="s">
        <v>38</v>
      </c>
      <c r="G6" s="60" t="s">
        <v>44</v>
      </c>
      <c r="H6" s="60" t="s">
        <v>45</v>
      </c>
      <c r="I6" s="60" t="s">
        <v>46</v>
      </c>
      <c r="J6" s="60" t="s">
        <v>47</v>
      </c>
      <c r="K6" s="60" t="s">
        <v>48</v>
      </c>
      <c r="L6" s="60" t="s">
        <v>49</v>
      </c>
      <c r="M6" s="60" t="s">
        <v>50</v>
      </c>
      <c r="N6" s="60" t="s">
        <v>51</v>
      </c>
      <c r="O6" s="60" t="s">
        <v>52</v>
      </c>
      <c r="P6" s="60" t="s">
        <v>53</v>
      </c>
      <c r="Q6" s="61" t="s">
        <v>85</v>
      </c>
      <c r="R6" s="61" t="s">
        <v>43</v>
      </c>
      <c r="T6" s="7"/>
    </row>
    <row r="7" spans="1:20" s="49" customFormat="1" x14ac:dyDescent="0.25">
      <c r="A7" s="48"/>
      <c r="B7" s="48"/>
      <c r="C7" s="48" t="s">
        <v>41</v>
      </c>
      <c r="D7" s="50">
        <v>15615.690000000002</v>
      </c>
      <c r="E7" s="50">
        <f>SUM(E8)</f>
        <v>2400</v>
      </c>
      <c r="F7" s="50">
        <f t="shared" ref="F7:Q7" si="0">SUM(F8)</f>
        <v>0</v>
      </c>
      <c r="G7" s="50">
        <f t="shared" si="0"/>
        <v>2920</v>
      </c>
      <c r="H7" s="50">
        <f t="shared" si="0"/>
        <v>1846.7</v>
      </c>
      <c r="I7" s="50"/>
      <c r="J7" s="50">
        <f t="shared" si="0"/>
        <v>0</v>
      </c>
      <c r="K7" s="50">
        <f t="shared" si="0"/>
        <v>1271.4000000000001</v>
      </c>
      <c r="L7" s="50">
        <f t="shared" si="0"/>
        <v>0</v>
      </c>
      <c r="M7" s="50">
        <f t="shared" si="0"/>
        <v>0</v>
      </c>
      <c r="N7" s="50">
        <f t="shared" si="0"/>
        <v>5056.8</v>
      </c>
      <c r="O7" s="50">
        <f t="shared" si="0"/>
        <v>1223.1100000000001</v>
      </c>
      <c r="P7" s="50">
        <f t="shared" si="0"/>
        <v>897.67999999999984</v>
      </c>
      <c r="Q7" s="50">
        <f t="shared" si="0"/>
        <v>15615.690000000002</v>
      </c>
      <c r="R7" s="54">
        <f>Q8/D8</f>
        <v>1</v>
      </c>
    </row>
    <row r="8" spans="1:20" x14ac:dyDescent="0.25">
      <c r="A8" s="46">
        <v>55</v>
      </c>
      <c r="B8" s="47" t="s">
        <v>101</v>
      </c>
      <c r="C8" s="45" t="s">
        <v>100</v>
      </c>
      <c r="D8" s="51">
        <v>15615.690000000002</v>
      </c>
      <c r="E8" s="51">
        <v>2400</v>
      </c>
      <c r="F8" s="51"/>
      <c r="G8" s="51">
        <v>2920</v>
      </c>
      <c r="H8" s="69">
        <v>1846.7</v>
      </c>
      <c r="I8" s="69"/>
      <c r="J8" s="51">
        <v>0</v>
      </c>
      <c r="K8" s="51">
        <v>1271.4000000000001</v>
      </c>
      <c r="L8" s="51">
        <v>0</v>
      </c>
      <c r="M8" s="51">
        <v>0</v>
      </c>
      <c r="N8" s="51">
        <v>5056.8</v>
      </c>
      <c r="O8" s="51">
        <v>1223.1100000000001</v>
      </c>
      <c r="P8" s="51">
        <v>897.67999999999984</v>
      </c>
      <c r="Q8" s="2">
        <f>SUM(E8:P8)</f>
        <v>15615.690000000002</v>
      </c>
      <c r="R8" s="54">
        <f>Q8/D8</f>
        <v>1</v>
      </c>
    </row>
    <row r="11" spans="1:20" x14ac:dyDescent="0.25">
      <c r="A11" s="7" t="s">
        <v>110</v>
      </c>
    </row>
    <row r="12" spans="1:20" x14ac:dyDescent="0.25">
      <c r="Q12" s="7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M3" sqref="M3"/>
    </sheetView>
  </sheetViews>
  <sheetFormatPr defaultRowHeight="15" x14ac:dyDescent="0.25"/>
  <cols>
    <col min="1" max="1" width="6" bestFit="1" customWidth="1"/>
    <col min="2" max="2" width="10.5703125" customWidth="1"/>
    <col min="3" max="3" width="27.42578125" customWidth="1"/>
    <col min="4" max="4" width="13.7109375" customWidth="1"/>
    <col min="5" max="5" width="12.140625" customWidth="1"/>
    <col min="6" max="6" width="12.5703125" customWidth="1"/>
    <col min="7" max="7" width="14.5703125" customWidth="1"/>
    <col min="8" max="8" width="15.5703125" customWidth="1"/>
    <col min="9" max="11" width="15.28515625" customWidth="1"/>
    <col min="12" max="12" width="43.7109375" customWidth="1"/>
  </cols>
  <sheetData>
    <row r="1" spans="1:12" x14ac:dyDescent="0.25">
      <c r="L1" s="122" t="s">
        <v>115</v>
      </c>
    </row>
    <row r="2" spans="1:12" x14ac:dyDescent="0.25">
      <c r="A2" s="3" t="s">
        <v>111</v>
      </c>
      <c r="B2" s="3"/>
    </row>
    <row r="3" spans="1:12" s="110" customFormat="1" ht="51" x14ac:dyDescent="0.25">
      <c r="A3" s="107" t="s">
        <v>40</v>
      </c>
      <c r="B3" s="109" t="s">
        <v>84</v>
      </c>
      <c r="C3" s="107" t="s">
        <v>54</v>
      </c>
      <c r="D3" s="108" t="s">
        <v>41</v>
      </c>
      <c r="E3" s="108" t="s">
        <v>1</v>
      </c>
      <c r="F3" s="108" t="s">
        <v>28</v>
      </c>
      <c r="G3" s="108" t="s">
        <v>29</v>
      </c>
      <c r="H3" s="108" t="s">
        <v>30</v>
      </c>
      <c r="I3" s="108" t="s">
        <v>31</v>
      </c>
      <c r="J3" s="108" t="s">
        <v>32</v>
      </c>
      <c r="K3" s="108" t="s">
        <v>33</v>
      </c>
      <c r="L3" s="111" t="s">
        <v>112</v>
      </c>
    </row>
    <row r="4" spans="1:12" ht="45" x14ac:dyDescent="0.25">
      <c r="A4" s="113">
        <v>1551</v>
      </c>
      <c r="B4" s="114" t="s">
        <v>34</v>
      </c>
      <c r="C4" s="115" t="s">
        <v>59</v>
      </c>
      <c r="D4" s="116">
        <v>1254365</v>
      </c>
      <c r="E4" s="117">
        <v>89822.116841836498</v>
      </c>
      <c r="F4" s="117">
        <v>67096.039087217141</v>
      </c>
      <c r="G4" s="117">
        <v>29219.242828263781</v>
      </c>
      <c r="H4" s="117">
        <v>36794.602079803568</v>
      </c>
      <c r="I4" s="117">
        <v>297603.39917462348</v>
      </c>
      <c r="J4" s="117">
        <v>387416.78303827019</v>
      </c>
      <c r="K4" s="117">
        <v>346412.81694998522</v>
      </c>
      <c r="L4" s="112" t="s">
        <v>114</v>
      </c>
    </row>
    <row r="5" spans="1:12" ht="75" x14ac:dyDescent="0.25">
      <c r="A5" s="113" t="s">
        <v>14</v>
      </c>
      <c r="B5" s="114" t="s">
        <v>35</v>
      </c>
      <c r="C5" s="115" t="s">
        <v>70</v>
      </c>
      <c r="D5" s="116">
        <v>113979</v>
      </c>
      <c r="E5" s="117">
        <v>9460.2569999999996</v>
      </c>
      <c r="F5" s="117">
        <v>7066.6979999999976</v>
      </c>
      <c r="G5" s="117">
        <v>3077.4329999999968</v>
      </c>
      <c r="H5" s="117">
        <v>3875.2859999999991</v>
      </c>
      <c r="I5" s="117">
        <v>31344.224999999999</v>
      </c>
      <c r="J5" s="117">
        <v>31230.245999999988</v>
      </c>
      <c r="K5" s="117">
        <v>27924.855000000021</v>
      </c>
      <c r="L5" s="112" t="s">
        <v>116</v>
      </c>
    </row>
    <row r="6" spans="1:12" ht="60" x14ac:dyDescent="0.25">
      <c r="A6" s="113" t="s">
        <v>17</v>
      </c>
      <c r="B6" s="114" t="s">
        <v>35</v>
      </c>
      <c r="C6" s="115" t="s">
        <v>73</v>
      </c>
      <c r="D6" s="116">
        <v>150000</v>
      </c>
      <c r="E6" s="117">
        <v>12450</v>
      </c>
      <c r="F6" s="117">
        <v>9300</v>
      </c>
      <c r="G6" s="117">
        <v>4050</v>
      </c>
      <c r="H6" s="117">
        <v>5100</v>
      </c>
      <c r="I6" s="117">
        <v>41250</v>
      </c>
      <c r="J6" s="117">
        <v>41100</v>
      </c>
      <c r="K6" s="117">
        <v>36750</v>
      </c>
      <c r="L6" s="112" t="s">
        <v>113</v>
      </c>
    </row>
    <row r="7" spans="1:12" x14ac:dyDescent="0.25">
      <c r="A7" s="118"/>
      <c r="B7" s="119"/>
      <c r="C7" s="120" t="s">
        <v>41</v>
      </c>
      <c r="D7" s="121">
        <f>SUM(D4:D6)</f>
        <v>1518344</v>
      </c>
      <c r="E7" s="121">
        <f t="shared" ref="E7:K7" si="0">SUM(E4:E6)</f>
        <v>111732.3738418365</v>
      </c>
      <c r="F7" s="121">
        <f t="shared" si="0"/>
        <v>83462.737087217145</v>
      </c>
      <c r="G7" s="121">
        <f t="shared" si="0"/>
        <v>36346.675828263775</v>
      </c>
      <c r="H7" s="121">
        <f t="shared" si="0"/>
        <v>45769.888079803568</v>
      </c>
      <c r="I7" s="121">
        <f t="shared" si="0"/>
        <v>370197.62417462346</v>
      </c>
      <c r="J7" s="121">
        <f t="shared" si="0"/>
        <v>459747.02903827018</v>
      </c>
      <c r="K7" s="121">
        <f t="shared" si="0"/>
        <v>411087.67194998526</v>
      </c>
      <c r="L7" s="112"/>
    </row>
    <row r="8" spans="1:12" x14ac:dyDescent="0.25">
      <c r="L8" s="11"/>
    </row>
    <row r="9" spans="1:12" x14ac:dyDescent="0.25">
      <c r="L9" s="1"/>
    </row>
    <row r="11" spans="1:12" x14ac:dyDescent="0.25">
      <c r="D1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1. Konto koond (23+22jääk)</vt:lpstr>
      <vt:lpstr>Lisa 2. Teenuste eelarve 2023</vt:lpstr>
      <vt:lpstr>Lisa 3. Regionaalsed inv</vt:lpstr>
      <vt:lpstr>Lisa 4. 2024 ülekantavad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2024-02-13T19:04:26Z</dcterms:modified>
</cp:coreProperties>
</file>